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2120" windowHeight="8190" tabRatio="281" activeTab="2"/>
  </bookViews>
  <sheets>
    <sheet name="exalt" sheetId="18" r:id="rId1"/>
    <sheet name="zonal" sheetId="17" r:id="rId2"/>
    <sheet name="Legion1" sheetId="2" r:id="rId3"/>
  </sheets>
  <definedNames>
    <definedName name="_xlnm.Print_Titles" localSheetId="0">exalt!$1:$2</definedName>
    <definedName name="_xlnm.Print_Titles" localSheetId="2">Legion1!$2:$2</definedName>
    <definedName name="_xlnm.Print_Titles" localSheetId="1">zonal!$1:$2</definedName>
  </definedNames>
  <calcPr calcId="124519"/>
</workbook>
</file>

<file path=xl/calcChain.xml><?xml version="1.0" encoding="utf-8"?>
<calcChain xmlns="http://schemas.openxmlformats.org/spreadsheetml/2006/main">
  <c r="J6" i="18"/>
  <c r="E6"/>
  <c r="F5"/>
  <c r="G5" s="1"/>
  <c r="F4"/>
  <c r="H4"/>
  <c r="F3"/>
  <c r="G3" s="1"/>
  <c r="J69" i="17"/>
  <c r="H69"/>
  <c r="F69"/>
  <c r="G68"/>
  <c r="G67"/>
  <c r="I67"/>
  <c r="G66"/>
  <c r="I66" s="1"/>
  <c r="G65"/>
  <c r="I65"/>
  <c r="G64"/>
  <c r="G63"/>
  <c r="I63"/>
  <c r="G62"/>
  <c r="I62" s="1"/>
  <c r="G61"/>
  <c r="I61"/>
  <c r="G60"/>
  <c r="I60" s="1"/>
  <c r="G59"/>
  <c r="I59"/>
  <c r="L59" s="1"/>
  <c r="M59" s="1"/>
  <c r="K59"/>
  <c r="G58"/>
  <c r="G57"/>
  <c r="G56"/>
  <c r="I56" s="1"/>
  <c r="G55"/>
  <c r="I55"/>
  <c r="L55" s="1"/>
  <c r="G54"/>
  <c r="I54"/>
  <c r="G53"/>
  <c r="I53" s="1"/>
  <c r="G52"/>
  <c r="I52"/>
  <c r="G51"/>
  <c r="I51" s="1"/>
  <c r="G50"/>
  <c r="I50"/>
  <c r="G49"/>
  <c r="I49" s="1"/>
  <c r="G48"/>
  <c r="G47"/>
  <c r="G46"/>
  <c r="I46"/>
  <c r="G45"/>
  <c r="I45" s="1"/>
  <c r="G44"/>
  <c r="I44"/>
  <c r="G43"/>
  <c r="I43" s="1"/>
  <c r="G42"/>
  <c r="I42"/>
  <c r="G41"/>
  <c r="I41" s="1"/>
  <c r="G40"/>
  <c r="I40"/>
  <c r="G39"/>
  <c r="I39" s="1"/>
  <c r="G38"/>
  <c r="I38"/>
  <c r="G37"/>
  <c r="G36"/>
  <c r="I36"/>
  <c r="G35"/>
  <c r="I35" s="1"/>
  <c r="G34"/>
  <c r="G33"/>
  <c r="K33" s="1"/>
  <c r="G32"/>
  <c r="I32" s="1"/>
  <c r="G31"/>
  <c r="I31"/>
  <c r="G30"/>
  <c r="G29"/>
  <c r="G28"/>
  <c r="G27"/>
  <c r="G26"/>
  <c r="K26" s="1"/>
  <c r="I26"/>
  <c r="L26" s="1"/>
  <c r="M26" s="1"/>
  <c r="G25"/>
  <c r="I25" s="1"/>
  <c r="G24"/>
  <c r="K24" s="1"/>
  <c r="G23"/>
  <c r="I23" s="1"/>
  <c r="G22"/>
  <c r="I22"/>
  <c r="L22" s="1"/>
  <c r="M22" s="1"/>
  <c r="G21"/>
  <c r="I21" s="1"/>
  <c r="G20"/>
  <c r="I20"/>
  <c r="G19"/>
  <c r="I19" s="1"/>
  <c r="G18"/>
  <c r="I18"/>
  <c r="K18" s="1"/>
  <c r="L18" s="1"/>
  <c r="M18" s="1"/>
  <c r="G17"/>
  <c r="I17" s="1"/>
  <c r="G16"/>
  <c r="I16"/>
  <c r="G15"/>
  <c r="I15" s="1"/>
  <c r="G14"/>
  <c r="I14"/>
  <c r="G13"/>
  <c r="I13" s="1"/>
  <c r="G12"/>
  <c r="I12"/>
  <c r="L12" s="1"/>
  <c r="M12" s="1"/>
  <c r="G11"/>
  <c r="I11" s="1"/>
  <c r="G10"/>
  <c r="I10"/>
  <c r="L10" s="1"/>
  <c r="G9"/>
  <c r="G8"/>
  <c r="I8"/>
  <c r="L8" s="1"/>
  <c r="M8" s="1"/>
  <c r="K8"/>
  <c r="G7"/>
  <c r="G6"/>
  <c r="G5"/>
  <c r="I5"/>
  <c r="G4"/>
  <c r="G3"/>
  <c r="H5" i="18"/>
  <c r="I28" i="17"/>
  <c r="I3"/>
  <c r="I30"/>
  <c r="K30" s="1"/>
  <c r="L30" s="1"/>
  <c r="M30" s="1"/>
  <c r="I24"/>
  <c r="L24" s="1"/>
  <c r="M24" s="1"/>
  <c r="I27"/>
  <c r="I29"/>
  <c r="I33"/>
  <c r="L33" s="1"/>
  <c r="M33" s="1"/>
  <c r="I34"/>
  <c r="I68"/>
  <c r="F6" i="18"/>
  <c r="H3"/>
  <c r="H6" s="1"/>
  <c r="G4"/>
  <c r="K4" s="1"/>
  <c r="I4"/>
  <c r="K10" i="17"/>
  <c r="K61"/>
  <c r="L61"/>
  <c r="M61"/>
  <c r="K27"/>
  <c r="L27"/>
  <c r="I7"/>
  <c r="I48"/>
  <c r="K55"/>
  <c r="I58"/>
  <c r="L58" s="1"/>
  <c r="M58" s="1"/>
  <c r="K63"/>
  <c r="L63" s="1"/>
  <c r="M63" s="1"/>
  <c r="I64"/>
  <c r="K20"/>
  <c r="L20"/>
  <c r="M20" s="1"/>
  <c r="K54"/>
  <c r="L54"/>
  <c r="M54" s="1"/>
  <c r="K36"/>
  <c r="L36" s="1"/>
  <c r="M36" s="1"/>
  <c r="L50"/>
  <c r="M50"/>
  <c r="K50"/>
  <c r="K5"/>
  <c r="K22"/>
  <c r="K42"/>
  <c r="L42"/>
  <c r="M42" s="1"/>
  <c r="K38"/>
  <c r="L38" s="1"/>
  <c r="M38" s="1"/>
  <c r="L44"/>
  <c r="K44"/>
  <c r="K65"/>
  <c r="L65" s="1"/>
  <c r="M65" s="1"/>
  <c r="M27"/>
  <c r="K67"/>
  <c r="L67" s="1"/>
  <c r="M67" s="1"/>
  <c r="K12"/>
  <c r="K58"/>
  <c r="K34"/>
  <c r="L34" s="1"/>
  <c r="M34" s="1"/>
  <c r="I9"/>
  <c r="K9" s="1"/>
  <c r="L9" s="1"/>
  <c r="M9" s="1"/>
  <c r="K14"/>
  <c r="L14" s="1"/>
  <c r="M14" s="1"/>
  <c r="K31"/>
  <c r="L31" s="1"/>
  <c r="M31" s="1"/>
  <c r="M44"/>
  <c r="K40"/>
  <c r="L40" s="1"/>
  <c r="M40" s="1"/>
  <c r="K46"/>
  <c r="L46" s="1"/>
  <c r="M46" s="1"/>
  <c r="K16"/>
  <c r="L16" s="1"/>
  <c r="M16" s="1"/>
  <c r="K52"/>
  <c r="L52"/>
  <c r="M52" s="1"/>
  <c r="L5"/>
  <c r="M5" s="1"/>
  <c r="L17" l="1"/>
  <c r="M17" s="1"/>
  <c r="K17"/>
  <c r="K41"/>
  <c r="L41" s="1"/>
  <c r="M41" s="1"/>
  <c r="K11"/>
  <c r="L11" s="1"/>
  <c r="M11" s="1"/>
  <c r="K25"/>
  <c r="L25" s="1"/>
  <c r="M25" s="1"/>
  <c r="K49"/>
  <c r="L49" s="1"/>
  <c r="M49" s="1"/>
  <c r="K15"/>
  <c r="L15" s="1"/>
  <c r="M15" s="1"/>
  <c r="L23"/>
  <c r="M23" s="1"/>
  <c r="K23"/>
  <c r="K39"/>
  <c r="L39" s="1"/>
  <c r="M39" s="1"/>
  <c r="L53"/>
  <c r="M53" s="1"/>
  <c r="K53"/>
  <c r="K66"/>
  <c r="L66"/>
  <c r="M66" s="1"/>
  <c r="L7"/>
  <c r="M7" s="1"/>
  <c r="K47"/>
  <c r="M55"/>
  <c r="G6" i="18"/>
  <c r="I3"/>
  <c r="L32" i="17"/>
  <c r="M32" s="1"/>
  <c r="K32"/>
  <c r="K62"/>
  <c r="L62"/>
  <c r="M62" s="1"/>
  <c r="K60"/>
  <c r="L60" s="1"/>
  <c r="M60" s="1"/>
  <c r="K19"/>
  <c r="L19" s="1"/>
  <c r="M19" s="1"/>
  <c r="L43"/>
  <c r="M43" s="1"/>
  <c r="K43"/>
  <c r="K5" i="18"/>
  <c r="I5"/>
  <c r="K13" i="17"/>
  <c r="L13" s="1"/>
  <c r="M13" s="1"/>
  <c r="L21"/>
  <c r="M21" s="1"/>
  <c r="K21"/>
  <c r="K45"/>
  <c r="L45" s="1"/>
  <c r="M45" s="1"/>
  <c r="K51"/>
  <c r="L51" s="1"/>
  <c r="M51" s="1"/>
  <c r="K56"/>
  <c r="L56"/>
  <c r="M56" s="1"/>
  <c r="K4"/>
  <c r="L35"/>
  <c r="M35" s="1"/>
  <c r="L4" i="18"/>
  <c r="M4" s="1"/>
  <c r="L29" i="17"/>
  <c r="M29" s="1"/>
  <c r="M10"/>
  <c r="K68"/>
  <c r="L68" s="1"/>
  <c r="M68" s="1"/>
  <c r="K28"/>
  <c r="L28" s="1"/>
  <c r="M28" s="1"/>
  <c r="K29"/>
  <c r="K48"/>
  <c r="L48" s="1"/>
  <c r="M48" s="1"/>
  <c r="K64"/>
  <c r="L64" s="1"/>
  <c r="M64" s="1"/>
  <c r="G69"/>
  <c r="K3"/>
  <c r="I4"/>
  <c r="I6"/>
  <c r="K35"/>
  <c r="I37"/>
  <c r="K37" s="1"/>
  <c r="I47"/>
  <c r="I57"/>
  <c r="K7"/>
  <c r="L6" l="1"/>
  <c r="M6" s="1"/>
  <c r="K6"/>
  <c r="L57"/>
  <c r="M57" s="1"/>
  <c r="I69"/>
  <c r="L5" i="18"/>
  <c r="M5" s="1"/>
  <c r="L47" i="17"/>
  <c r="M47" s="1"/>
  <c r="L4"/>
  <c r="M4" s="1"/>
  <c r="K69"/>
  <c r="I6" i="18"/>
  <c r="L3"/>
  <c r="L3" i="17"/>
  <c r="K57"/>
  <c r="L37"/>
  <c r="M37" s="1"/>
  <c r="K3" i="18"/>
  <c r="K6" s="1"/>
  <c r="L6" l="1"/>
  <c r="M3"/>
  <c r="M6" s="1"/>
  <c r="L69" i="17"/>
  <c r="M3"/>
  <c r="M69" s="1"/>
</calcChain>
</file>

<file path=xl/sharedStrings.xml><?xml version="1.0" encoding="utf-8"?>
<sst xmlns="http://schemas.openxmlformats.org/spreadsheetml/2006/main" count="354" uniqueCount="114">
  <si>
    <t>Sl. No.</t>
  </si>
  <si>
    <t>Unit Rate in Rs.</t>
  </si>
  <si>
    <t>Total In Rs.</t>
  </si>
  <si>
    <t>Total:</t>
  </si>
  <si>
    <t>Qty. In Nos.</t>
  </si>
  <si>
    <t>pad clamp for 132 KV beam mounted isolator (double Zebra)</t>
  </si>
  <si>
    <t>Flexible copper bond for carry 800 Amp</t>
  </si>
  <si>
    <t>132 KV Bushing clamp for Transformer.</t>
  </si>
  <si>
    <t xml:space="preserve"> pipe clamp for 80 mm pipe bus </t>
  </si>
  <si>
    <t>Come along clamp for Zebra</t>
  </si>
  <si>
    <t>Come along clamp for Panther</t>
  </si>
  <si>
    <t>Come along clamp for earthwire</t>
  </si>
  <si>
    <t>Earth band for carrying 800 Amp (CU)</t>
  </si>
  <si>
    <t xml:space="preserve">Total 
Ex-Works Price including packaging &amp; forwarding </t>
  </si>
  <si>
    <t>Total Taxes including F &amp; I</t>
  </si>
  <si>
    <t>CST 2%</t>
  </si>
  <si>
    <t>Freight &amp; Insurance</t>
  </si>
  <si>
    <t>Entry Tax 2%</t>
  </si>
  <si>
    <t xml:space="preserve">Freight &amp; Insurance  </t>
  </si>
  <si>
    <t>Inclusive</t>
  </si>
  <si>
    <t>NA</t>
  </si>
  <si>
    <t>ED 10.3%</t>
  </si>
  <si>
    <t>Unit Packing &amp; Forwarding Charges</t>
  </si>
  <si>
    <t>Pad clamp for Zebra (4 bolted) (as per sample)</t>
  </si>
  <si>
    <t>Pad clamp for Zebra (6 bolted) (as per sample)</t>
  </si>
  <si>
    <t>Pad clamp for Moose conductor (as per sample)</t>
  </si>
  <si>
    <t>Pad  clamp for 132 KV  SI (single moose - Zebra) (as per sample)</t>
  </si>
  <si>
    <t>Pad  clamp for 132 KV  DI (single moose - Zebra) (as per sample)</t>
  </si>
  <si>
    <t>Pad  clamp for 132 KV  breaker(single moose - Zebra) (as per sample)</t>
  </si>
  <si>
    <t>pad clamp for 132 KV  WT(single moose - Zebra) (as per sample)</t>
  </si>
  <si>
    <t>pad clamp for 132 KV  LA(single moose - Zebra) (as per sample)</t>
  </si>
  <si>
    <t>Pad clamp for Zebra conductor 4   bolted (pad side Bimetallic) for 33 KV system (as per sample)</t>
  </si>
  <si>
    <t>Pad clamp for Zebra conductor 4  bolted (pad side Bimetallic) for 132 KV system (as per sample)</t>
  </si>
  <si>
    <t>Pad clamp for Panther 4  bolted (pad side Bimetallic) for 33 KV system. (as per sample)</t>
  </si>
  <si>
    <t>33 KV pad clamp for VCB to Zebra conductor and isolator to conductor (as per sample)</t>
  </si>
  <si>
    <t>132 KV Pad clamp breaker to Moose conductor and isolator to moose conductor (pad side bimetallic) (as per sample)</t>
  </si>
  <si>
    <t>132 KV Pad clamp breaker to Moose conductor and isolator to Zebra Conductor (pad side bimetallic) (as per sample)</t>
  </si>
  <si>
    <t>Isolator pad clamp for 132 KV Zebra conductor (as per sample)</t>
  </si>
  <si>
    <t>220 KV  Isolator pad clamp for Zebra 6 bolted (as per sample)</t>
  </si>
  <si>
    <t>132 KV Isolator pad clamp for Zebra 6 bolted (as per sample)</t>
  </si>
  <si>
    <t>33 KV Isolator pad clamp for Zebra 6 bolted (as per sample)</t>
  </si>
  <si>
    <t>33 KV Isolator pad clamp for Panther 6 bolted (as per sample)</t>
  </si>
  <si>
    <t>T clamp Zebra to Zebra (6 bolted) for 33 KV system. (as per sample)</t>
  </si>
  <si>
    <t>T clamp single Zebra run &amp; single  Zebra drop for 132 KV  (as per sample)</t>
  </si>
  <si>
    <t>T-clamp Panther to Zebra (6 bolted) (as per sample)</t>
  </si>
  <si>
    <t>T clamp moose run moose drop (as per sample)</t>
  </si>
  <si>
    <t>T-clamp for Panther run panther drop (as per sample)</t>
  </si>
  <si>
    <t>T clamp for twin AAAC moose to AAAC moose (as per sample)</t>
  </si>
  <si>
    <t>T-clamp panther run moose tap (as per sample)</t>
  </si>
  <si>
    <t>T-clamp single moose run &amp; single Zebra drop (as per sample)</t>
  </si>
  <si>
    <t>T clamp for Zebra to Moose (as per sample)</t>
  </si>
  <si>
    <t xml:space="preserve"> PG clamp for ACSR Panther (3 bolted) (as per sample)</t>
  </si>
  <si>
    <t xml:space="preserve"> PG clamp for ACSR Zebra - Two bolted (as per sample)</t>
  </si>
  <si>
    <t>PG clamp for AAAC Panther – 2 bolted (as per sample)</t>
  </si>
  <si>
    <t xml:space="preserve"> PG clamp for AAAC Panther - Single bolted (as per sample)</t>
  </si>
  <si>
    <t xml:space="preserve">PG clamp for Zebra to Panther 2 bolted </t>
  </si>
  <si>
    <t>33 KV straight through clamp Zebra to panther for CT (as per sample)</t>
  </si>
  <si>
    <t>33 KV straight through clamp CT stud to Zebra (CT side bimetallic) (as per sample)</t>
  </si>
  <si>
    <t>Straight through clamp (moose-moose) (as per sample)</t>
  </si>
  <si>
    <t>132 KV Straight Through clamp from CT to Zebra (as per sample)</t>
  </si>
  <si>
    <t>132 KV Straight Through clamp from CVT to Zebra Conductor (as per sample)</t>
  </si>
  <si>
    <t>33 KV CT stud L clamp pad brass suitable for moose (as per sample)</t>
  </si>
  <si>
    <t>33 KV CT stud clamp for Zebra conductor (as per sample)</t>
  </si>
  <si>
    <t>33 KV CT clamp suitable for 232 mm2 AAAC Conductor (as per sample)</t>
  </si>
  <si>
    <t>220 KV CT stud to twin moose clamp (CT side bimetallic)  (as per sample)</t>
  </si>
  <si>
    <t>132 KV CT clamp to Moose Conductor (CT side bimetallic) (as per sample)</t>
  </si>
  <si>
    <t>132 KV CT clamp to Panther Conductor (CT side bimetallic) (as per sample)</t>
  </si>
  <si>
    <t>Spacer T-clamp for twin Zebra run single Zebra drop (as per sample)</t>
  </si>
  <si>
    <t>Spacer T-clamp for twin Moose run &amp; single Zebra drop (as per sample)</t>
  </si>
  <si>
    <t>PI clamp for Zebra (132 KV) (as per sample)</t>
  </si>
  <si>
    <t>PI clamp for Moose (as per sample)</t>
  </si>
  <si>
    <t>PI clamp for Zebra (33 KV) (as per sample)</t>
  </si>
  <si>
    <t>PI clamp for Zebra (220 KV) (as per sample)</t>
  </si>
  <si>
    <t>PI clamp for double Zebra  (as per sample)</t>
  </si>
  <si>
    <t>L clamp for Zebra 4 x 4 bolted (as per sample)</t>
  </si>
  <si>
    <t>L clamp for Moose to Breaker (as per sample)</t>
  </si>
  <si>
    <t>Jointing pipe for 80 mm dia Aluminum pipe (as per sample)</t>
  </si>
  <si>
    <t>Spacer clamp for twin Zebra for main &amp; reserve  bus (as per drawing)</t>
  </si>
  <si>
    <t>Spacer clamp for twin Moose bus (as per drawing)</t>
  </si>
  <si>
    <t>Bimetallic strip (6” x 12” x 2mm) (as per drawing)</t>
  </si>
  <si>
    <t>Description of Materials</t>
  </si>
  <si>
    <r>
      <t>T-clamp for AAAC panther to 30 mm</t>
    </r>
    <r>
      <rPr>
        <vertAlign val="superscript"/>
        <sz val="14"/>
        <color indexed="8"/>
        <rFont val="Times New Roman"/>
        <family val="1"/>
      </rPr>
      <t>2</t>
    </r>
    <r>
      <rPr>
        <sz val="14"/>
        <color indexed="8"/>
        <rFont val="Times New Roman"/>
        <family val="1"/>
      </rPr>
      <t xml:space="preserve"> CT stud (as per sample)</t>
    </r>
  </si>
  <si>
    <r>
      <t>132 KV CT stud clamp (bimetallic straight through for 30 mm</t>
    </r>
    <r>
      <rPr>
        <vertAlign val="superscript"/>
        <sz val="14"/>
        <color indexed="8"/>
        <rFont val="Times New Roman"/>
        <family val="1"/>
      </rPr>
      <t>2</t>
    </r>
    <r>
      <rPr>
        <sz val="14"/>
        <color indexed="8"/>
        <rFont val="Times New Roman"/>
        <family val="1"/>
      </rPr>
      <t>) (as per sample)</t>
    </r>
  </si>
  <si>
    <r>
      <t>132 KV CT stud clamp (Bimetallic straight through for 25 mm</t>
    </r>
    <r>
      <rPr>
        <vertAlign val="superscript"/>
        <sz val="14"/>
        <color indexed="8"/>
        <rFont val="Times New Roman"/>
        <family val="1"/>
      </rPr>
      <t>2</t>
    </r>
    <r>
      <rPr>
        <sz val="14"/>
        <color indexed="8"/>
        <rFont val="Times New Roman"/>
        <family val="1"/>
      </rPr>
      <t>) (as per sample)</t>
    </r>
  </si>
  <si>
    <r>
      <t>33 KV CT stud clamp (Bimetallic suitable for 25mm</t>
    </r>
    <r>
      <rPr>
        <vertAlign val="superscript"/>
        <sz val="14"/>
        <color indexed="8"/>
        <rFont val="Times New Roman"/>
        <family val="1"/>
      </rPr>
      <t>2</t>
    </r>
    <r>
      <rPr>
        <sz val="14"/>
        <color indexed="8"/>
        <rFont val="Times New Roman"/>
        <family val="1"/>
      </rPr>
      <t xml:space="preserve"> CT stud) for Panther Conductor</t>
    </r>
  </si>
  <si>
    <t>General Manager (Elect.)</t>
  </si>
  <si>
    <t xml:space="preserve">E.H.T. (O&amp;M) Circle, Burla </t>
  </si>
  <si>
    <t>ANNEXURE-2</t>
  </si>
  <si>
    <t>ANNEXURE-3</t>
  </si>
  <si>
    <t>Ref. No.</t>
  </si>
  <si>
    <t>CST / VAT</t>
  </si>
  <si>
    <t>PI clamp for ACSR Moose</t>
  </si>
  <si>
    <t>T clamp for ACSR Moose</t>
  </si>
  <si>
    <t>Breaker pad clamp suitable for ACSR Moose</t>
  </si>
  <si>
    <t>T clamp for twin AAAC Moose run to Single AAAC Moose drop(spacing 330 mm)</t>
  </si>
  <si>
    <t>T clamp for twin AAAC Moose to pad</t>
  </si>
  <si>
    <t>LA clamp suitable for  ACSR Moose</t>
  </si>
  <si>
    <t>Bimetalic clamp for power transformer LV bushing to ACSR Moose</t>
  </si>
  <si>
    <t>Flexible copper earth bond (flat type)</t>
  </si>
  <si>
    <t>Spacer (330 mm) for twin AAAC Moose</t>
  </si>
  <si>
    <t>FOR  132 KV</t>
  </si>
  <si>
    <t>T clamp for Zebra run to ACSR Moose</t>
  </si>
  <si>
    <t>Isolator pad clamp for ACSR Moose</t>
  </si>
  <si>
    <t>Bimetalic clamp suitable for ACSR Moose to IVT stud (staright type)</t>
  </si>
  <si>
    <t>Bimetalic clamp for ACSR Moose to CT stud (staright type)</t>
  </si>
  <si>
    <t>T clamp for ACSR Moose run  ACSR Moose  drop to LA</t>
  </si>
  <si>
    <t>PI clamp suitable for ACSR Moose</t>
  </si>
  <si>
    <t>Bimetalic clamp for power transformer HV bushing to ACSR Moose</t>
  </si>
  <si>
    <t>6mm x 30 mm copper strip for neutral bushing to NCT</t>
  </si>
  <si>
    <t>ANNEXURE-V1
PRICE SCHEDULE</t>
  </si>
  <si>
    <t>E.H.T. (C) Circle, Sambalpur</t>
  </si>
  <si>
    <t>FOR 33 KV</t>
  </si>
  <si>
    <t>No</t>
  </si>
  <si>
    <t>Unit</t>
  </si>
</sst>
</file>

<file path=xl/styles.xml><?xml version="1.0" encoding="utf-8"?>
<styleSheet xmlns="http://schemas.openxmlformats.org/spreadsheetml/2006/main">
  <fonts count="22">
    <font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10"/>
      <name val="Times New Roman"/>
      <family val="1"/>
    </font>
    <font>
      <sz val="12"/>
      <color indexed="10"/>
      <name val="Arial"/>
      <family val="2"/>
    </font>
    <font>
      <sz val="14"/>
      <color indexed="8"/>
      <name val="Times New Roman"/>
      <family val="1"/>
    </font>
    <font>
      <vertAlign val="superscript"/>
      <sz val="14"/>
      <color indexed="8"/>
      <name val="Times New Roman"/>
      <family val="1"/>
    </font>
    <font>
      <b/>
      <sz val="13"/>
      <color theme="1"/>
      <name val="Arial"/>
      <family val="2"/>
    </font>
    <font>
      <b/>
      <sz val="12"/>
      <color theme="1"/>
      <name val="Times New Roman"/>
      <family val="1"/>
    </font>
    <font>
      <sz val="14"/>
      <color theme="1"/>
      <name val="Cambria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Engravers MT"/>
      <family val="1"/>
      <charset val="1"/>
    </font>
    <font>
      <b/>
      <sz val="12"/>
      <color theme="1"/>
      <name val="Cambria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0"/>
      <name val="Arial"/>
      <family val="2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2" borderId="1" xfId="0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 applyProtection="1">
      <alignment horizontal="center" vertical="top" wrapText="1"/>
    </xf>
    <xf numFmtId="2" fontId="10" fillId="2" borderId="1" xfId="0" applyNumberFormat="1" applyFont="1" applyFill="1" applyBorder="1" applyAlignment="1" applyProtection="1">
      <alignment horizontal="center" vertical="top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Protection="1"/>
    <xf numFmtId="0" fontId="12" fillId="2" borderId="1" xfId="0" applyFont="1" applyFill="1" applyBorder="1" applyAlignment="1" applyProtection="1">
      <alignment vertical="top"/>
    </xf>
    <xf numFmtId="0" fontId="8" fillId="2" borderId="1" xfId="0" applyFont="1" applyFill="1" applyBorder="1"/>
    <xf numFmtId="0" fontId="8" fillId="2" borderId="1" xfId="0" applyFont="1" applyFill="1" applyBorder="1" applyAlignment="1">
      <alignment vertical="top"/>
    </xf>
    <xf numFmtId="0" fontId="13" fillId="2" borderId="1" xfId="0" applyFont="1" applyFill="1" applyBorder="1" applyAlignment="1">
      <alignment horizontal="right" vertical="top" wrapText="1"/>
    </xf>
    <xf numFmtId="2" fontId="13" fillId="2" borderId="1" xfId="0" applyNumberFormat="1" applyFont="1" applyFill="1" applyBorder="1" applyAlignment="1">
      <alignment horizontal="right" vertical="top" wrapText="1"/>
    </xf>
    <xf numFmtId="0" fontId="12" fillId="2" borderId="1" xfId="0" applyFont="1" applyFill="1" applyBorder="1" applyAlignment="1">
      <alignment vertical="justify" wrapText="1"/>
    </xf>
    <xf numFmtId="0" fontId="8" fillId="2" borderId="1" xfId="0" applyFont="1" applyFill="1" applyBorder="1" applyAlignment="1">
      <alignment vertical="justify"/>
    </xf>
    <xf numFmtId="0" fontId="13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justify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4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0" borderId="3" xfId="0" applyFont="1" applyBorder="1" applyAlignment="1">
      <alignment horizontal="center"/>
    </xf>
    <xf numFmtId="0" fontId="15" fillId="0" borderId="3" xfId="0" applyFont="1" applyBorder="1"/>
    <xf numFmtId="0" fontId="15" fillId="0" borderId="0" xfId="0" applyFont="1" applyAlignment="1">
      <alignment vertical="top"/>
    </xf>
    <xf numFmtId="0" fontId="12" fillId="0" borderId="0" xfId="0" applyFont="1" applyAlignment="1">
      <alignment vertical="top"/>
    </xf>
    <xf numFmtId="2" fontId="12" fillId="2" borderId="1" xfId="0" applyNumberFormat="1" applyFont="1" applyFill="1" applyBorder="1" applyAlignment="1">
      <alignment horizontal="right" vertical="top" wrapText="1"/>
    </xf>
    <xf numFmtId="0" fontId="9" fillId="0" borderId="0" xfId="0" applyFont="1" applyBorder="1" applyAlignment="1">
      <alignment vertical="justify"/>
    </xf>
    <xf numFmtId="0" fontId="9" fillId="2" borderId="0" xfId="0" applyFont="1" applyFill="1" applyBorder="1" applyAlignment="1">
      <alignment vertical="top"/>
    </xf>
    <xf numFmtId="0" fontId="9" fillId="0" borderId="0" xfId="0" applyFont="1" applyBorder="1" applyAlignment="1">
      <alignment horizontal="right" vertical="top"/>
    </xf>
    <xf numFmtId="0" fontId="15" fillId="0" borderId="0" xfId="0" applyFont="1" applyBorder="1" applyAlignment="1">
      <alignment vertical="justify"/>
    </xf>
    <xf numFmtId="0" fontId="15" fillId="2" borderId="0" xfId="0" applyFont="1" applyFill="1" applyBorder="1" applyAlignment="1">
      <alignment vertical="top"/>
    </xf>
    <xf numFmtId="0" fontId="15" fillId="0" borderId="0" xfId="0" applyFont="1" applyBorder="1" applyAlignment="1">
      <alignment horizontal="right" vertical="top"/>
    </xf>
    <xf numFmtId="0" fontId="15" fillId="0" borderId="3" xfId="0" applyFont="1" applyBorder="1" applyAlignment="1">
      <alignment vertical="justify"/>
    </xf>
    <xf numFmtId="0" fontId="15" fillId="2" borderId="0" xfId="0" applyFont="1" applyFill="1" applyAlignment="1">
      <alignment vertical="top"/>
    </xf>
    <xf numFmtId="0" fontId="15" fillId="0" borderId="0" xfId="0" applyFont="1" applyAlignment="1">
      <alignment horizontal="right" vertical="top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horizontal="center" vertical="top"/>
    </xf>
    <xf numFmtId="0" fontId="17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/>
    <xf numFmtId="0" fontId="12" fillId="2" borderId="1" xfId="0" applyFont="1" applyFill="1" applyBorder="1" applyAlignment="1">
      <alignment horizontal="center" vertical="justify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7" xfId="0" applyBorder="1" applyAlignment="1"/>
    <xf numFmtId="0" fontId="20" fillId="0" borderId="2" xfId="0" applyFont="1" applyBorder="1" applyAlignment="1"/>
    <xf numFmtId="0" fontId="13" fillId="2" borderId="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zoomScale="85" zoomScaleNormal="85" workbookViewId="0">
      <pane xSplit="3" ySplit="2" topLeftCell="D3" activePane="bottomRight" state="frozen"/>
      <selection pane="topRight" activeCell="C1" sqref="C1"/>
      <selection pane="bottomLeft" activeCell="A4" sqref="A4"/>
      <selection pane="bottomRight" sqref="A1:M14"/>
    </sheetView>
  </sheetViews>
  <sheetFormatPr defaultRowHeight="12.75"/>
  <cols>
    <col min="2" max="2" width="6.42578125" style="39" customWidth="1"/>
    <col min="3" max="3" width="57.140625" style="40" customWidth="1"/>
    <col min="4" max="4" width="9.140625" style="41" customWidth="1"/>
    <col min="5" max="5" width="12.140625" style="41" customWidth="1"/>
    <col min="6" max="6" width="13.28515625" style="41" customWidth="1"/>
    <col min="7" max="7" width="15.5703125" style="41" customWidth="1"/>
    <col min="8" max="8" width="13.5703125" style="41" customWidth="1"/>
    <col min="9" max="9" width="13.28515625" style="41" customWidth="1"/>
    <col min="10" max="10" width="12.85546875" style="41" customWidth="1"/>
    <col min="11" max="11" width="13" style="41" customWidth="1"/>
    <col min="12" max="12" width="14.5703125" style="41" customWidth="1"/>
    <col min="13" max="13" width="14.140625" style="41" customWidth="1"/>
    <col min="15" max="15" width="14.85546875" customWidth="1"/>
  </cols>
  <sheetData>
    <row r="1" spans="1:13" s="4" customFormat="1" ht="22.5" customHeight="1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s="5" customFormat="1" ht="99" customHeight="1">
      <c r="A2" s="28" t="s">
        <v>0</v>
      </c>
      <c r="B2" s="28" t="s">
        <v>89</v>
      </c>
      <c r="C2" s="28" t="s">
        <v>80</v>
      </c>
      <c r="D2" s="28" t="s">
        <v>4</v>
      </c>
      <c r="E2" s="10" t="s">
        <v>1</v>
      </c>
      <c r="F2" s="57" t="s">
        <v>22</v>
      </c>
      <c r="G2" s="10" t="s">
        <v>13</v>
      </c>
      <c r="H2" s="10" t="s">
        <v>21</v>
      </c>
      <c r="I2" s="10" t="s">
        <v>15</v>
      </c>
      <c r="J2" s="10" t="s">
        <v>16</v>
      </c>
      <c r="K2" s="10" t="s">
        <v>17</v>
      </c>
      <c r="L2" s="10" t="s">
        <v>14</v>
      </c>
      <c r="M2" s="10" t="s">
        <v>2</v>
      </c>
    </row>
    <row r="3" spans="1:13" s="7" customFormat="1" ht="39" customHeight="1">
      <c r="A3" s="16">
        <v>1</v>
      </c>
      <c r="B3" s="16">
        <v>64</v>
      </c>
      <c r="C3" s="17" t="s">
        <v>77</v>
      </c>
      <c r="D3" s="18">
        <v>98</v>
      </c>
      <c r="E3" s="14">
        <v>279</v>
      </c>
      <c r="F3" s="14">
        <f>E3*3%</f>
        <v>8.3699999999999992</v>
      </c>
      <c r="G3" s="19">
        <f>(E3+F3)*D3</f>
        <v>28162.260000000002</v>
      </c>
      <c r="H3" s="19">
        <f>ROUND((E3+F3)*10.3/100*D3,2)</f>
        <v>2900.71</v>
      </c>
      <c r="I3" s="19">
        <f>ROUND((G3+H3)*2/100,2)</f>
        <v>621.26</v>
      </c>
      <c r="J3" s="21">
        <v>1400.15</v>
      </c>
      <c r="K3" s="19">
        <f>ROUND((G3+H3+I3+J3)*2/100,2)</f>
        <v>661.69</v>
      </c>
      <c r="L3" s="19">
        <f>H3+I3+J3+K3</f>
        <v>5583.8100000000013</v>
      </c>
      <c r="M3" s="43">
        <f>G3+L3</f>
        <v>33746.070000000007</v>
      </c>
    </row>
    <row r="4" spans="1:13" s="7" customFormat="1" ht="19.5" customHeight="1">
      <c r="A4" s="16">
        <v>2</v>
      </c>
      <c r="B4" s="16">
        <v>65</v>
      </c>
      <c r="C4" s="17" t="s">
        <v>78</v>
      </c>
      <c r="D4" s="18">
        <v>82</v>
      </c>
      <c r="E4" s="14">
        <v>279</v>
      </c>
      <c r="F4" s="14">
        <f>E4*3%</f>
        <v>8.3699999999999992</v>
      </c>
      <c r="G4" s="19">
        <f>(E4+F4)*D4</f>
        <v>23564.34</v>
      </c>
      <c r="H4" s="19">
        <f>ROUND((E4+F4)*10.3/100*D4,2)</f>
        <v>2427.13</v>
      </c>
      <c r="I4" s="19">
        <f>ROUND((G4+H4)*2/100,2)</f>
        <v>519.83000000000004</v>
      </c>
      <c r="J4" s="21">
        <v>1171.56</v>
      </c>
      <c r="K4" s="19">
        <f>ROUND((G4+H4+I4+J4)*2/100,2)</f>
        <v>553.66</v>
      </c>
      <c r="L4" s="19">
        <f>H4+I4+J4+K4</f>
        <v>4672.18</v>
      </c>
      <c r="M4" s="43">
        <f>G4+L4</f>
        <v>28236.52</v>
      </c>
    </row>
    <row r="5" spans="1:13" s="7" customFormat="1" ht="24.75" customHeight="1">
      <c r="A5" s="16">
        <v>3</v>
      </c>
      <c r="B5" s="16">
        <v>87</v>
      </c>
      <c r="C5" s="17" t="s">
        <v>79</v>
      </c>
      <c r="D5" s="18">
        <v>20</v>
      </c>
      <c r="E5" s="14">
        <v>150</v>
      </c>
      <c r="F5" s="13">
        <f>E5*3%</f>
        <v>4.5</v>
      </c>
      <c r="G5" s="19">
        <f>(E5+F5)*D5</f>
        <v>3090</v>
      </c>
      <c r="H5" s="19">
        <f>ROUND((E5+F5)*10.3/100*D5,2)</f>
        <v>318.27</v>
      </c>
      <c r="I5" s="19">
        <f>ROUND((G5+H5)*2/100,2)</f>
        <v>68.17</v>
      </c>
      <c r="J5" s="21">
        <v>153.63</v>
      </c>
      <c r="K5" s="19">
        <f>ROUND((G5+H5+I5+J5)*2/100,2)</f>
        <v>72.599999999999994</v>
      </c>
      <c r="L5" s="19">
        <f>H5+I5+J5+K5</f>
        <v>612.66999999999996</v>
      </c>
      <c r="M5" s="43">
        <f>G5+L5</f>
        <v>3702.67</v>
      </c>
    </row>
    <row r="6" spans="1:13" s="9" customFormat="1" ht="16.5" customHeight="1">
      <c r="A6" s="58"/>
      <c r="B6" s="22"/>
      <c r="C6" s="22"/>
      <c r="D6" s="23"/>
      <c r="E6" s="25">
        <f t="shared" ref="E6:L6" si="0">SUM(E3:E5)</f>
        <v>708</v>
      </c>
      <c r="F6" s="25">
        <f t="shared" si="0"/>
        <v>21.24</v>
      </c>
      <c r="G6" s="25">
        <f t="shared" si="0"/>
        <v>54816.600000000006</v>
      </c>
      <c r="H6" s="25">
        <f t="shared" si="0"/>
        <v>5646.1100000000006</v>
      </c>
      <c r="I6" s="25">
        <f t="shared" si="0"/>
        <v>1209.2600000000002</v>
      </c>
      <c r="J6" s="25">
        <f t="shared" si="0"/>
        <v>2725.34</v>
      </c>
      <c r="K6" s="25">
        <f t="shared" si="0"/>
        <v>1287.9499999999998</v>
      </c>
      <c r="L6" s="25">
        <f t="shared" si="0"/>
        <v>10868.660000000002</v>
      </c>
      <c r="M6" s="25">
        <f>SUM(M3:M5)</f>
        <v>65685.260000000009</v>
      </c>
    </row>
    <row r="7" spans="1:13" s="1" customFormat="1" ht="15.75">
      <c r="B7" s="30"/>
      <c r="C7" s="30"/>
      <c r="D7" s="32"/>
      <c r="E7" s="53"/>
      <c r="F7" s="53"/>
      <c r="G7" s="53"/>
      <c r="H7" s="53"/>
      <c r="I7" s="53"/>
      <c r="J7" s="53"/>
      <c r="K7" s="53"/>
      <c r="L7" s="53"/>
      <c r="M7" s="53"/>
    </row>
    <row r="8" spans="1:13" s="1" customFormat="1" ht="15.75">
      <c r="B8" s="30"/>
      <c r="C8" s="31"/>
      <c r="D8" s="32"/>
      <c r="E8" s="33"/>
      <c r="F8" s="33"/>
      <c r="G8" s="33"/>
      <c r="H8" s="33"/>
      <c r="I8" s="33"/>
      <c r="J8" s="33"/>
      <c r="K8" s="33"/>
      <c r="L8" s="33"/>
      <c r="M8" s="33"/>
    </row>
    <row r="9" spans="1:13" s="2" customFormat="1">
      <c r="B9" s="35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s="2" customFormat="1">
      <c r="B10" s="35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3" s="2" customFormat="1">
      <c r="B11" s="35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</row>
    <row r="12" spans="1:13" s="2" customFormat="1">
      <c r="B12" s="35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</row>
    <row r="13" spans="1:13" s="2" customFormat="1" ht="18.75">
      <c r="B13" s="35"/>
      <c r="C13" s="36"/>
      <c r="D13" s="37"/>
      <c r="E13" s="37"/>
      <c r="F13" s="37"/>
      <c r="G13" s="37"/>
      <c r="H13" s="37"/>
      <c r="I13" s="37"/>
      <c r="J13" s="56" t="s">
        <v>85</v>
      </c>
      <c r="K13" s="37"/>
      <c r="L13" s="37"/>
      <c r="M13" s="37"/>
    </row>
    <row r="14" spans="1:13" s="2" customFormat="1" ht="18.75">
      <c r="B14" s="35"/>
      <c r="C14" s="36"/>
      <c r="D14" s="37"/>
      <c r="E14" s="37"/>
      <c r="F14" s="37"/>
      <c r="G14" s="37"/>
      <c r="H14" s="37"/>
      <c r="I14" s="37"/>
      <c r="J14" s="56" t="s">
        <v>86</v>
      </c>
      <c r="K14" s="37"/>
      <c r="L14" s="37"/>
      <c r="M14" s="37"/>
    </row>
    <row r="15" spans="1:13" s="2" customFormat="1">
      <c r="B15" s="35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</row>
    <row r="16" spans="1:13" s="2" customFormat="1">
      <c r="B16" s="35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2:13" s="2" customFormat="1">
      <c r="B17" s="35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2:13" s="2" customFormat="1">
      <c r="B18" s="35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2:13" s="2" customFormat="1"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2:13" s="2" customFormat="1">
      <c r="B20" s="35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</row>
  </sheetData>
  <sheetProtection selectLockedCells="1" selectUnlockedCells="1"/>
  <mergeCells count="1">
    <mergeCell ref="A1:M1"/>
  </mergeCells>
  <dataValidations count="1">
    <dataValidation type="whole" allowBlank="1" showInputMessage="1" showErrorMessage="1" errorTitle="Enter Numeric Only" error="Enter Numeric Only" promptTitle="Enter Numeric Only" prompt="Enter Numeric Only" sqref="E3:F5">
      <formula1>0</formula1>
      <formula2>1E+22</formula2>
    </dataValidation>
  </dataValidations>
  <pageMargins left="0.39370078740157483" right="0.19685039370078741" top="0.23622047244094491" bottom="0.23622047244094491" header="0.51181102362204722" footer="0.51181102362204722"/>
  <pageSetup paperSize="9" scale="7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8"/>
  <sheetViews>
    <sheetView zoomScale="85" zoomScaleNormal="85" workbookViewId="0">
      <pane xSplit="3" ySplit="2" topLeftCell="D65" activePane="bottomRight" state="frozen"/>
      <selection pane="topRight" activeCell="C1" sqref="C1"/>
      <selection pane="bottomLeft" activeCell="A4" sqref="A4"/>
      <selection pane="bottomRight" sqref="A1:M76"/>
    </sheetView>
  </sheetViews>
  <sheetFormatPr defaultRowHeight="12.75"/>
  <cols>
    <col min="1" max="1" width="6.28515625" customWidth="1"/>
    <col min="2" max="2" width="5.85546875" style="39" customWidth="1"/>
    <col min="3" max="3" width="57.140625" style="50" customWidth="1"/>
    <col min="4" max="4" width="9.140625" style="41" customWidth="1"/>
    <col min="5" max="5" width="11" style="51" customWidth="1"/>
    <col min="6" max="6" width="13.85546875" style="51" customWidth="1"/>
    <col min="7" max="7" width="14.28515625" style="51" customWidth="1"/>
    <col min="8" max="8" width="13.7109375" style="51" customWidth="1"/>
    <col min="9" max="9" width="13.5703125" style="51" customWidth="1"/>
    <col min="10" max="10" width="14.28515625" style="51" customWidth="1"/>
    <col min="11" max="11" width="15.7109375" style="51" customWidth="1"/>
    <col min="12" max="12" width="13.42578125" style="41" customWidth="1"/>
    <col min="13" max="13" width="14.7109375" style="52" customWidth="1"/>
    <col min="14" max="14" width="14.85546875" customWidth="1"/>
  </cols>
  <sheetData>
    <row r="1" spans="1:13" s="4" customFormat="1" ht="21" customHeight="1">
      <c r="A1" s="72" t="s">
        <v>87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s="5" customFormat="1" ht="99" customHeight="1">
      <c r="A2" s="28" t="s">
        <v>0</v>
      </c>
      <c r="B2" s="28" t="s">
        <v>89</v>
      </c>
      <c r="C2" s="29" t="s">
        <v>80</v>
      </c>
      <c r="D2" s="28" t="s">
        <v>4</v>
      </c>
      <c r="E2" s="10" t="s">
        <v>1</v>
      </c>
      <c r="F2" s="57" t="s">
        <v>22</v>
      </c>
      <c r="G2" s="10" t="s">
        <v>13</v>
      </c>
      <c r="H2" s="10" t="s">
        <v>21</v>
      </c>
      <c r="I2" s="10" t="s">
        <v>15</v>
      </c>
      <c r="J2" s="10" t="s">
        <v>16</v>
      </c>
      <c r="K2" s="10" t="s">
        <v>17</v>
      </c>
      <c r="L2" s="10" t="s">
        <v>14</v>
      </c>
      <c r="M2" s="10" t="s">
        <v>2</v>
      </c>
    </row>
    <row r="3" spans="1:13" s="7" customFormat="1" ht="19.5" customHeight="1">
      <c r="A3" s="16">
        <v>1</v>
      </c>
      <c r="B3" s="16">
        <v>1</v>
      </c>
      <c r="C3" s="26" t="s">
        <v>23</v>
      </c>
      <c r="D3" s="18">
        <v>140</v>
      </c>
      <c r="E3" s="11">
        <v>300</v>
      </c>
      <c r="F3" s="11" t="s">
        <v>19</v>
      </c>
      <c r="G3" s="12">
        <f t="shared" ref="G3:G34" si="0">E3*D3</f>
        <v>42000</v>
      </c>
      <c r="H3" s="12" t="s">
        <v>20</v>
      </c>
      <c r="I3" s="12">
        <f>ROUND((G3)*2/100,2)</f>
        <v>840</v>
      </c>
      <c r="J3" s="11" t="s">
        <v>19</v>
      </c>
      <c r="K3" s="12">
        <f>ROUND((G3+I3)*2/100,2)</f>
        <v>856.8</v>
      </c>
      <c r="L3" s="19">
        <f>I3+K3</f>
        <v>1696.8</v>
      </c>
      <c r="M3" s="43">
        <f>G3+L3</f>
        <v>43696.800000000003</v>
      </c>
    </row>
    <row r="4" spans="1:13" s="7" customFormat="1" ht="19.5" customHeight="1">
      <c r="A4" s="16">
        <v>2</v>
      </c>
      <c r="B4" s="16">
        <v>2</v>
      </c>
      <c r="C4" s="26" t="s">
        <v>24</v>
      </c>
      <c r="D4" s="18">
        <v>16</v>
      </c>
      <c r="E4" s="11">
        <v>435</v>
      </c>
      <c r="F4" s="11" t="s">
        <v>19</v>
      </c>
      <c r="G4" s="12">
        <f t="shared" si="0"/>
        <v>6960</v>
      </c>
      <c r="H4" s="12" t="s">
        <v>20</v>
      </c>
      <c r="I4" s="12">
        <f t="shared" ref="I4:I53" si="1">ROUND((G4)*2/100,2)</f>
        <v>139.19999999999999</v>
      </c>
      <c r="J4" s="11" t="s">
        <v>19</v>
      </c>
      <c r="K4" s="12">
        <f t="shared" ref="K4:K53" si="2">ROUND((G4+I4)*2/100,2)</f>
        <v>141.97999999999999</v>
      </c>
      <c r="L4" s="19">
        <f t="shared" ref="L4:L53" si="3">I4+K4</f>
        <v>281.17999999999995</v>
      </c>
      <c r="M4" s="43">
        <f t="shared" ref="M4:M53" si="4">G4+L4</f>
        <v>7241.18</v>
      </c>
    </row>
    <row r="5" spans="1:13" s="7" customFormat="1" ht="19.5" customHeight="1">
      <c r="A5" s="16">
        <v>3</v>
      </c>
      <c r="B5" s="16">
        <v>3</v>
      </c>
      <c r="C5" s="26" t="s">
        <v>25</v>
      </c>
      <c r="D5" s="18">
        <v>40</v>
      </c>
      <c r="E5" s="11">
        <v>450</v>
      </c>
      <c r="F5" s="11" t="s">
        <v>19</v>
      </c>
      <c r="G5" s="12">
        <f t="shared" si="0"/>
        <v>18000</v>
      </c>
      <c r="H5" s="12" t="s">
        <v>20</v>
      </c>
      <c r="I5" s="12">
        <f t="shared" si="1"/>
        <v>360</v>
      </c>
      <c r="J5" s="11" t="s">
        <v>19</v>
      </c>
      <c r="K5" s="12">
        <f t="shared" si="2"/>
        <v>367.2</v>
      </c>
      <c r="L5" s="19">
        <f t="shared" si="3"/>
        <v>727.2</v>
      </c>
      <c r="M5" s="43">
        <f t="shared" si="4"/>
        <v>18727.2</v>
      </c>
    </row>
    <row r="6" spans="1:13" s="7" customFormat="1" ht="39.75" customHeight="1">
      <c r="A6" s="16">
        <v>4</v>
      </c>
      <c r="B6" s="16">
        <v>4</v>
      </c>
      <c r="C6" s="26" t="s">
        <v>26</v>
      </c>
      <c r="D6" s="18">
        <v>44</v>
      </c>
      <c r="E6" s="11">
        <v>450</v>
      </c>
      <c r="F6" s="11" t="s">
        <v>19</v>
      </c>
      <c r="G6" s="12">
        <f t="shared" si="0"/>
        <v>19800</v>
      </c>
      <c r="H6" s="12" t="s">
        <v>20</v>
      </c>
      <c r="I6" s="12">
        <f t="shared" si="1"/>
        <v>396</v>
      </c>
      <c r="J6" s="11" t="s">
        <v>19</v>
      </c>
      <c r="K6" s="12">
        <f t="shared" si="2"/>
        <v>403.92</v>
      </c>
      <c r="L6" s="19">
        <f t="shared" si="3"/>
        <v>799.92000000000007</v>
      </c>
      <c r="M6" s="43">
        <f t="shared" si="4"/>
        <v>20599.919999999998</v>
      </c>
    </row>
    <row r="7" spans="1:13" s="7" customFormat="1" ht="40.5" customHeight="1">
      <c r="A7" s="16">
        <v>5</v>
      </c>
      <c r="B7" s="16">
        <v>5</v>
      </c>
      <c r="C7" s="26" t="s">
        <v>27</v>
      </c>
      <c r="D7" s="18">
        <v>65</v>
      </c>
      <c r="E7" s="11">
        <v>570</v>
      </c>
      <c r="F7" s="11" t="s">
        <v>19</v>
      </c>
      <c r="G7" s="12">
        <f t="shared" si="0"/>
        <v>37050</v>
      </c>
      <c r="H7" s="12" t="s">
        <v>20</v>
      </c>
      <c r="I7" s="12">
        <f t="shared" si="1"/>
        <v>741</v>
      </c>
      <c r="J7" s="11" t="s">
        <v>19</v>
      </c>
      <c r="K7" s="12">
        <f t="shared" si="2"/>
        <v>755.82</v>
      </c>
      <c r="L7" s="19">
        <f t="shared" si="3"/>
        <v>1496.8200000000002</v>
      </c>
      <c r="M7" s="43">
        <f t="shared" si="4"/>
        <v>38546.82</v>
      </c>
    </row>
    <row r="8" spans="1:13" s="7" customFormat="1" ht="36" customHeight="1">
      <c r="A8" s="16">
        <v>6</v>
      </c>
      <c r="B8" s="16">
        <v>6</v>
      </c>
      <c r="C8" s="26" t="s">
        <v>28</v>
      </c>
      <c r="D8" s="18">
        <v>44</v>
      </c>
      <c r="E8" s="11">
        <v>450</v>
      </c>
      <c r="F8" s="11" t="s">
        <v>19</v>
      </c>
      <c r="G8" s="12">
        <f t="shared" si="0"/>
        <v>19800</v>
      </c>
      <c r="H8" s="12" t="s">
        <v>20</v>
      </c>
      <c r="I8" s="12">
        <f t="shared" si="1"/>
        <v>396</v>
      </c>
      <c r="J8" s="11" t="s">
        <v>19</v>
      </c>
      <c r="K8" s="12">
        <f t="shared" si="2"/>
        <v>403.92</v>
      </c>
      <c r="L8" s="19">
        <f t="shared" si="3"/>
        <v>799.92000000000007</v>
      </c>
      <c r="M8" s="43">
        <f t="shared" si="4"/>
        <v>20599.919999999998</v>
      </c>
    </row>
    <row r="9" spans="1:13" s="7" customFormat="1" ht="34.5" customHeight="1">
      <c r="A9" s="16">
        <v>7</v>
      </c>
      <c r="B9" s="16">
        <v>7</v>
      </c>
      <c r="C9" s="26" t="s">
        <v>29</v>
      </c>
      <c r="D9" s="18">
        <v>50</v>
      </c>
      <c r="E9" s="11">
        <v>270</v>
      </c>
      <c r="F9" s="11" t="s">
        <v>19</v>
      </c>
      <c r="G9" s="12">
        <f t="shared" si="0"/>
        <v>13500</v>
      </c>
      <c r="H9" s="12" t="s">
        <v>20</v>
      </c>
      <c r="I9" s="12">
        <f t="shared" si="1"/>
        <v>270</v>
      </c>
      <c r="J9" s="11" t="s">
        <v>19</v>
      </c>
      <c r="K9" s="12">
        <f t="shared" si="2"/>
        <v>275.39999999999998</v>
      </c>
      <c r="L9" s="19">
        <f t="shared" si="3"/>
        <v>545.4</v>
      </c>
      <c r="M9" s="43">
        <f t="shared" si="4"/>
        <v>14045.4</v>
      </c>
    </row>
    <row r="10" spans="1:13" s="7" customFormat="1" ht="36" customHeight="1">
      <c r="A10" s="16">
        <v>8</v>
      </c>
      <c r="B10" s="16">
        <v>8</v>
      </c>
      <c r="C10" s="26" t="s">
        <v>30</v>
      </c>
      <c r="D10" s="18">
        <v>26</v>
      </c>
      <c r="E10" s="11">
        <v>450</v>
      </c>
      <c r="F10" s="11" t="s">
        <v>19</v>
      </c>
      <c r="G10" s="12">
        <f t="shared" si="0"/>
        <v>11700</v>
      </c>
      <c r="H10" s="12" t="s">
        <v>20</v>
      </c>
      <c r="I10" s="12">
        <f t="shared" si="1"/>
        <v>234</v>
      </c>
      <c r="J10" s="11" t="s">
        <v>19</v>
      </c>
      <c r="K10" s="12">
        <f t="shared" si="2"/>
        <v>238.68</v>
      </c>
      <c r="L10" s="19">
        <f t="shared" si="3"/>
        <v>472.68</v>
      </c>
      <c r="M10" s="43">
        <f t="shared" si="4"/>
        <v>12172.68</v>
      </c>
    </row>
    <row r="11" spans="1:13" s="7" customFormat="1" ht="36" customHeight="1">
      <c r="A11" s="16">
        <v>9</v>
      </c>
      <c r="B11" s="16">
        <v>9</v>
      </c>
      <c r="C11" s="26" t="s">
        <v>5</v>
      </c>
      <c r="D11" s="18">
        <v>14</v>
      </c>
      <c r="E11" s="11">
        <v>720</v>
      </c>
      <c r="F11" s="11" t="s">
        <v>19</v>
      </c>
      <c r="G11" s="12">
        <f t="shared" si="0"/>
        <v>10080</v>
      </c>
      <c r="H11" s="12" t="s">
        <v>20</v>
      </c>
      <c r="I11" s="12">
        <f t="shared" si="1"/>
        <v>201.6</v>
      </c>
      <c r="J11" s="11" t="s">
        <v>19</v>
      </c>
      <c r="K11" s="12">
        <f t="shared" si="2"/>
        <v>205.63</v>
      </c>
      <c r="L11" s="19">
        <f t="shared" si="3"/>
        <v>407.23</v>
      </c>
      <c r="M11" s="43">
        <f t="shared" si="4"/>
        <v>10487.23</v>
      </c>
    </row>
    <row r="12" spans="1:13" s="7" customFormat="1" ht="38.25" customHeight="1">
      <c r="A12" s="16">
        <v>10</v>
      </c>
      <c r="B12" s="16">
        <v>10</v>
      </c>
      <c r="C12" s="26" t="s">
        <v>31</v>
      </c>
      <c r="D12" s="18">
        <v>20</v>
      </c>
      <c r="E12" s="11">
        <v>360</v>
      </c>
      <c r="F12" s="11" t="s">
        <v>19</v>
      </c>
      <c r="G12" s="12">
        <f t="shared" si="0"/>
        <v>7200</v>
      </c>
      <c r="H12" s="12" t="s">
        <v>20</v>
      </c>
      <c r="I12" s="12">
        <f t="shared" si="1"/>
        <v>144</v>
      </c>
      <c r="J12" s="11" t="s">
        <v>19</v>
      </c>
      <c r="K12" s="12">
        <f t="shared" si="2"/>
        <v>146.88</v>
      </c>
      <c r="L12" s="19">
        <f t="shared" si="3"/>
        <v>290.88</v>
      </c>
      <c r="M12" s="43">
        <f t="shared" si="4"/>
        <v>7490.88</v>
      </c>
    </row>
    <row r="13" spans="1:13" s="7" customFormat="1" ht="39.75" customHeight="1">
      <c r="A13" s="16">
        <v>11</v>
      </c>
      <c r="B13" s="16">
        <v>11</v>
      </c>
      <c r="C13" s="26" t="s">
        <v>32</v>
      </c>
      <c r="D13" s="18">
        <v>112</v>
      </c>
      <c r="E13" s="11">
        <v>435</v>
      </c>
      <c r="F13" s="11" t="s">
        <v>19</v>
      </c>
      <c r="G13" s="12">
        <f t="shared" si="0"/>
        <v>48720</v>
      </c>
      <c r="H13" s="12" t="s">
        <v>20</v>
      </c>
      <c r="I13" s="12">
        <f t="shared" si="1"/>
        <v>974.4</v>
      </c>
      <c r="J13" s="11" t="s">
        <v>19</v>
      </c>
      <c r="K13" s="12">
        <f t="shared" si="2"/>
        <v>993.89</v>
      </c>
      <c r="L13" s="19">
        <f t="shared" si="3"/>
        <v>1968.29</v>
      </c>
      <c r="M13" s="43">
        <f t="shared" si="4"/>
        <v>50688.29</v>
      </c>
    </row>
    <row r="14" spans="1:13" s="7" customFormat="1" ht="39.75" customHeight="1">
      <c r="A14" s="16">
        <v>12</v>
      </c>
      <c r="B14" s="16">
        <v>12</v>
      </c>
      <c r="C14" s="26" t="s">
        <v>33</v>
      </c>
      <c r="D14" s="18">
        <v>25</v>
      </c>
      <c r="E14" s="11">
        <v>330</v>
      </c>
      <c r="F14" s="11" t="s">
        <v>19</v>
      </c>
      <c r="G14" s="12">
        <f t="shared" si="0"/>
        <v>8250</v>
      </c>
      <c r="H14" s="12" t="s">
        <v>20</v>
      </c>
      <c r="I14" s="12">
        <f t="shared" si="1"/>
        <v>165</v>
      </c>
      <c r="J14" s="11" t="s">
        <v>19</v>
      </c>
      <c r="K14" s="12">
        <f t="shared" si="2"/>
        <v>168.3</v>
      </c>
      <c r="L14" s="19">
        <f t="shared" si="3"/>
        <v>333.3</v>
      </c>
      <c r="M14" s="43">
        <f t="shared" si="4"/>
        <v>8583.2999999999993</v>
      </c>
    </row>
    <row r="15" spans="1:13" s="7" customFormat="1" ht="39" customHeight="1">
      <c r="A15" s="16">
        <v>13</v>
      </c>
      <c r="B15" s="16">
        <v>13</v>
      </c>
      <c r="C15" s="26" t="s">
        <v>34</v>
      </c>
      <c r="D15" s="18">
        <v>130</v>
      </c>
      <c r="E15" s="11">
        <v>360</v>
      </c>
      <c r="F15" s="11" t="s">
        <v>19</v>
      </c>
      <c r="G15" s="12">
        <f t="shared" si="0"/>
        <v>46800</v>
      </c>
      <c r="H15" s="12" t="s">
        <v>20</v>
      </c>
      <c r="I15" s="12">
        <f t="shared" si="1"/>
        <v>936</v>
      </c>
      <c r="J15" s="11" t="s">
        <v>19</v>
      </c>
      <c r="K15" s="12">
        <f t="shared" si="2"/>
        <v>954.72</v>
      </c>
      <c r="L15" s="19">
        <f t="shared" si="3"/>
        <v>1890.72</v>
      </c>
      <c r="M15" s="43">
        <f t="shared" si="4"/>
        <v>48690.720000000001</v>
      </c>
    </row>
    <row r="16" spans="1:13" s="7" customFormat="1" ht="58.5" customHeight="1">
      <c r="A16" s="16">
        <v>14</v>
      </c>
      <c r="B16" s="16">
        <v>14</v>
      </c>
      <c r="C16" s="26" t="s">
        <v>35</v>
      </c>
      <c r="D16" s="18">
        <v>6</v>
      </c>
      <c r="E16" s="11">
        <v>480</v>
      </c>
      <c r="F16" s="11" t="s">
        <v>19</v>
      </c>
      <c r="G16" s="12">
        <f t="shared" si="0"/>
        <v>2880</v>
      </c>
      <c r="H16" s="12" t="s">
        <v>20</v>
      </c>
      <c r="I16" s="12">
        <f t="shared" si="1"/>
        <v>57.6</v>
      </c>
      <c r="J16" s="11" t="s">
        <v>19</v>
      </c>
      <c r="K16" s="12">
        <f t="shared" si="2"/>
        <v>58.75</v>
      </c>
      <c r="L16" s="19">
        <f t="shared" si="3"/>
        <v>116.35</v>
      </c>
      <c r="M16" s="43">
        <f t="shared" si="4"/>
        <v>2996.35</v>
      </c>
    </row>
    <row r="17" spans="1:13" s="7" customFormat="1" ht="61.5" customHeight="1">
      <c r="A17" s="16">
        <v>15</v>
      </c>
      <c r="B17" s="16">
        <v>15</v>
      </c>
      <c r="C17" s="26" t="s">
        <v>36</v>
      </c>
      <c r="D17" s="18">
        <v>10</v>
      </c>
      <c r="E17" s="11">
        <v>480</v>
      </c>
      <c r="F17" s="11" t="s">
        <v>19</v>
      </c>
      <c r="G17" s="12">
        <f t="shared" si="0"/>
        <v>4800</v>
      </c>
      <c r="H17" s="12" t="s">
        <v>20</v>
      </c>
      <c r="I17" s="12">
        <f t="shared" si="1"/>
        <v>96</v>
      </c>
      <c r="J17" s="11" t="s">
        <v>19</v>
      </c>
      <c r="K17" s="12">
        <f t="shared" si="2"/>
        <v>97.92</v>
      </c>
      <c r="L17" s="19">
        <f t="shared" si="3"/>
        <v>193.92000000000002</v>
      </c>
      <c r="M17" s="43">
        <f t="shared" si="4"/>
        <v>4993.92</v>
      </c>
    </row>
    <row r="18" spans="1:13" s="7" customFormat="1" ht="39" customHeight="1">
      <c r="A18" s="16">
        <v>16</v>
      </c>
      <c r="B18" s="16">
        <v>16</v>
      </c>
      <c r="C18" s="26" t="s">
        <v>37</v>
      </c>
      <c r="D18" s="18">
        <v>12</v>
      </c>
      <c r="E18" s="11">
        <v>432</v>
      </c>
      <c r="F18" s="11" t="s">
        <v>19</v>
      </c>
      <c r="G18" s="12">
        <f t="shared" si="0"/>
        <v>5184</v>
      </c>
      <c r="H18" s="12" t="s">
        <v>20</v>
      </c>
      <c r="I18" s="12">
        <f t="shared" si="1"/>
        <v>103.68</v>
      </c>
      <c r="J18" s="11" t="s">
        <v>19</v>
      </c>
      <c r="K18" s="12">
        <f t="shared" si="2"/>
        <v>105.75</v>
      </c>
      <c r="L18" s="19">
        <f t="shared" si="3"/>
        <v>209.43</v>
      </c>
      <c r="M18" s="43">
        <f t="shared" si="4"/>
        <v>5393.43</v>
      </c>
    </row>
    <row r="19" spans="1:13" s="7" customFormat="1" ht="40.5" customHeight="1">
      <c r="A19" s="16">
        <v>17</v>
      </c>
      <c r="B19" s="16">
        <v>17</v>
      </c>
      <c r="C19" s="26" t="s">
        <v>38</v>
      </c>
      <c r="D19" s="18">
        <v>26</v>
      </c>
      <c r="E19" s="11">
        <v>435</v>
      </c>
      <c r="F19" s="11" t="s">
        <v>19</v>
      </c>
      <c r="G19" s="12">
        <f t="shared" si="0"/>
        <v>11310</v>
      </c>
      <c r="H19" s="12" t="s">
        <v>20</v>
      </c>
      <c r="I19" s="12">
        <f t="shared" si="1"/>
        <v>226.2</v>
      </c>
      <c r="J19" s="11" t="s">
        <v>19</v>
      </c>
      <c r="K19" s="12">
        <f t="shared" si="2"/>
        <v>230.72</v>
      </c>
      <c r="L19" s="19">
        <f t="shared" si="3"/>
        <v>456.91999999999996</v>
      </c>
      <c r="M19" s="43">
        <f t="shared" si="4"/>
        <v>11766.92</v>
      </c>
    </row>
    <row r="20" spans="1:13" s="7" customFormat="1" ht="36" customHeight="1">
      <c r="A20" s="16">
        <v>18</v>
      </c>
      <c r="B20" s="16">
        <v>18</v>
      </c>
      <c r="C20" s="26" t="s">
        <v>39</v>
      </c>
      <c r="D20" s="18">
        <v>44</v>
      </c>
      <c r="E20" s="11">
        <v>435</v>
      </c>
      <c r="F20" s="11" t="s">
        <v>19</v>
      </c>
      <c r="G20" s="12">
        <f t="shared" si="0"/>
        <v>19140</v>
      </c>
      <c r="H20" s="12" t="s">
        <v>20</v>
      </c>
      <c r="I20" s="12">
        <f t="shared" si="1"/>
        <v>382.8</v>
      </c>
      <c r="J20" s="11" t="s">
        <v>19</v>
      </c>
      <c r="K20" s="12">
        <f t="shared" si="2"/>
        <v>390.46</v>
      </c>
      <c r="L20" s="19">
        <f t="shared" si="3"/>
        <v>773.26</v>
      </c>
      <c r="M20" s="43">
        <f t="shared" si="4"/>
        <v>19913.259999999998</v>
      </c>
    </row>
    <row r="21" spans="1:13" s="7" customFormat="1" ht="37.5" customHeight="1">
      <c r="A21" s="16">
        <v>19</v>
      </c>
      <c r="B21" s="16">
        <v>19</v>
      </c>
      <c r="C21" s="26" t="s">
        <v>40</v>
      </c>
      <c r="D21" s="18">
        <v>55</v>
      </c>
      <c r="E21" s="11">
        <v>435</v>
      </c>
      <c r="F21" s="11" t="s">
        <v>19</v>
      </c>
      <c r="G21" s="12">
        <f t="shared" si="0"/>
        <v>23925</v>
      </c>
      <c r="H21" s="12" t="s">
        <v>20</v>
      </c>
      <c r="I21" s="12">
        <f t="shared" si="1"/>
        <v>478.5</v>
      </c>
      <c r="J21" s="11" t="s">
        <v>19</v>
      </c>
      <c r="K21" s="12">
        <f t="shared" si="2"/>
        <v>488.07</v>
      </c>
      <c r="L21" s="19">
        <f t="shared" si="3"/>
        <v>966.56999999999994</v>
      </c>
      <c r="M21" s="43">
        <f t="shared" si="4"/>
        <v>24891.57</v>
      </c>
    </row>
    <row r="22" spans="1:13" s="7" customFormat="1" ht="19.5" customHeight="1">
      <c r="A22" s="16">
        <v>20</v>
      </c>
      <c r="B22" s="16">
        <v>20</v>
      </c>
      <c r="C22" s="26" t="s">
        <v>41</v>
      </c>
      <c r="D22" s="18">
        <v>30</v>
      </c>
      <c r="E22" s="11">
        <v>368</v>
      </c>
      <c r="F22" s="11" t="s">
        <v>19</v>
      </c>
      <c r="G22" s="12">
        <f t="shared" si="0"/>
        <v>11040</v>
      </c>
      <c r="H22" s="12" t="s">
        <v>20</v>
      </c>
      <c r="I22" s="12">
        <f t="shared" si="1"/>
        <v>220.8</v>
      </c>
      <c r="J22" s="11" t="s">
        <v>19</v>
      </c>
      <c r="K22" s="12">
        <f t="shared" si="2"/>
        <v>225.22</v>
      </c>
      <c r="L22" s="19">
        <f t="shared" si="3"/>
        <v>446.02</v>
      </c>
      <c r="M22" s="43">
        <f t="shared" si="4"/>
        <v>11486.02</v>
      </c>
    </row>
    <row r="23" spans="1:13" s="7" customFormat="1" ht="40.5" customHeight="1">
      <c r="A23" s="16">
        <v>21</v>
      </c>
      <c r="B23" s="16">
        <v>21</v>
      </c>
      <c r="C23" s="26" t="s">
        <v>42</v>
      </c>
      <c r="D23" s="18">
        <v>215</v>
      </c>
      <c r="E23" s="11">
        <v>570</v>
      </c>
      <c r="F23" s="11" t="s">
        <v>19</v>
      </c>
      <c r="G23" s="12">
        <f t="shared" si="0"/>
        <v>122550</v>
      </c>
      <c r="H23" s="12" t="s">
        <v>20</v>
      </c>
      <c r="I23" s="12">
        <f t="shared" si="1"/>
        <v>2451</v>
      </c>
      <c r="J23" s="11" t="s">
        <v>19</v>
      </c>
      <c r="K23" s="12">
        <f t="shared" si="2"/>
        <v>2500.02</v>
      </c>
      <c r="L23" s="19">
        <f t="shared" si="3"/>
        <v>4951.0200000000004</v>
      </c>
      <c r="M23" s="43">
        <f t="shared" si="4"/>
        <v>127501.02</v>
      </c>
    </row>
    <row r="24" spans="1:13" s="7" customFormat="1" ht="38.25" customHeight="1">
      <c r="A24" s="16">
        <v>22</v>
      </c>
      <c r="B24" s="16">
        <v>22</v>
      </c>
      <c r="C24" s="26" t="s">
        <v>43</v>
      </c>
      <c r="D24" s="18">
        <v>26</v>
      </c>
      <c r="E24" s="11">
        <v>570</v>
      </c>
      <c r="F24" s="11" t="s">
        <v>19</v>
      </c>
      <c r="G24" s="12">
        <f t="shared" si="0"/>
        <v>14820</v>
      </c>
      <c r="H24" s="12" t="s">
        <v>20</v>
      </c>
      <c r="I24" s="12">
        <f t="shared" si="1"/>
        <v>296.39999999999998</v>
      </c>
      <c r="J24" s="11" t="s">
        <v>19</v>
      </c>
      <c r="K24" s="12">
        <f t="shared" si="2"/>
        <v>302.33</v>
      </c>
      <c r="L24" s="19">
        <f t="shared" si="3"/>
        <v>598.73</v>
      </c>
      <c r="M24" s="43">
        <f t="shared" si="4"/>
        <v>15418.73</v>
      </c>
    </row>
    <row r="25" spans="1:13" s="7" customFormat="1" ht="19.5" customHeight="1">
      <c r="A25" s="16">
        <v>23</v>
      </c>
      <c r="B25" s="16">
        <v>23</v>
      </c>
      <c r="C25" s="26" t="s">
        <v>44</v>
      </c>
      <c r="D25" s="18">
        <v>72</v>
      </c>
      <c r="E25" s="11">
        <v>540</v>
      </c>
      <c r="F25" s="11" t="s">
        <v>19</v>
      </c>
      <c r="G25" s="12">
        <f t="shared" si="0"/>
        <v>38880</v>
      </c>
      <c r="H25" s="12" t="s">
        <v>20</v>
      </c>
      <c r="I25" s="12">
        <f t="shared" si="1"/>
        <v>777.6</v>
      </c>
      <c r="J25" s="11" t="s">
        <v>19</v>
      </c>
      <c r="K25" s="12">
        <f t="shared" si="2"/>
        <v>793.15</v>
      </c>
      <c r="L25" s="19">
        <f t="shared" si="3"/>
        <v>1570.75</v>
      </c>
      <c r="M25" s="43">
        <f t="shared" si="4"/>
        <v>40450.75</v>
      </c>
    </row>
    <row r="26" spans="1:13" s="7" customFormat="1" ht="19.5" customHeight="1">
      <c r="A26" s="16">
        <v>24</v>
      </c>
      <c r="B26" s="16">
        <v>24</v>
      </c>
      <c r="C26" s="26" t="s">
        <v>45</v>
      </c>
      <c r="D26" s="18">
        <v>70</v>
      </c>
      <c r="E26" s="11">
        <v>600</v>
      </c>
      <c r="F26" s="11" t="s">
        <v>19</v>
      </c>
      <c r="G26" s="12">
        <f t="shared" si="0"/>
        <v>42000</v>
      </c>
      <c r="H26" s="12" t="s">
        <v>20</v>
      </c>
      <c r="I26" s="12">
        <f t="shared" si="1"/>
        <v>840</v>
      </c>
      <c r="J26" s="11" t="s">
        <v>19</v>
      </c>
      <c r="K26" s="12">
        <f t="shared" si="2"/>
        <v>856.8</v>
      </c>
      <c r="L26" s="19">
        <f t="shared" si="3"/>
        <v>1696.8</v>
      </c>
      <c r="M26" s="43">
        <f t="shared" si="4"/>
        <v>43696.800000000003</v>
      </c>
    </row>
    <row r="27" spans="1:13" s="7" customFormat="1" ht="19.5" customHeight="1">
      <c r="A27" s="16">
        <v>25</v>
      </c>
      <c r="B27" s="16">
        <v>25</v>
      </c>
      <c r="C27" s="26" t="s">
        <v>46</v>
      </c>
      <c r="D27" s="18">
        <v>52</v>
      </c>
      <c r="E27" s="11">
        <v>510</v>
      </c>
      <c r="F27" s="11" t="s">
        <v>19</v>
      </c>
      <c r="G27" s="12">
        <f t="shared" si="0"/>
        <v>26520</v>
      </c>
      <c r="H27" s="12" t="s">
        <v>20</v>
      </c>
      <c r="I27" s="12">
        <f t="shared" si="1"/>
        <v>530.4</v>
      </c>
      <c r="J27" s="11" t="s">
        <v>19</v>
      </c>
      <c r="K27" s="12">
        <f t="shared" si="2"/>
        <v>541.01</v>
      </c>
      <c r="L27" s="19">
        <f t="shared" si="3"/>
        <v>1071.4099999999999</v>
      </c>
      <c r="M27" s="43">
        <f t="shared" si="4"/>
        <v>27591.41</v>
      </c>
    </row>
    <row r="28" spans="1:13" s="7" customFormat="1" ht="46.5" customHeight="1">
      <c r="A28" s="16">
        <v>26</v>
      </c>
      <c r="B28" s="16">
        <v>26</v>
      </c>
      <c r="C28" s="26" t="s">
        <v>81</v>
      </c>
      <c r="D28" s="18">
        <v>6</v>
      </c>
      <c r="E28" s="11">
        <v>465</v>
      </c>
      <c r="F28" s="11" t="s">
        <v>19</v>
      </c>
      <c r="G28" s="12">
        <f t="shared" si="0"/>
        <v>2790</v>
      </c>
      <c r="H28" s="12" t="s">
        <v>20</v>
      </c>
      <c r="I28" s="12">
        <f t="shared" si="1"/>
        <v>55.8</v>
      </c>
      <c r="J28" s="11" t="s">
        <v>19</v>
      </c>
      <c r="K28" s="12">
        <f t="shared" si="2"/>
        <v>56.92</v>
      </c>
      <c r="L28" s="19">
        <f t="shared" si="3"/>
        <v>112.72</v>
      </c>
      <c r="M28" s="43">
        <f t="shared" si="4"/>
        <v>2902.72</v>
      </c>
    </row>
    <row r="29" spans="1:13" s="7" customFormat="1" ht="41.25" customHeight="1">
      <c r="A29" s="16">
        <v>27</v>
      </c>
      <c r="B29" s="16">
        <v>27</v>
      </c>
      <c r="C29" s="26" t="s">
        <v>47</v>
      </c>
      <c r="D29" s="18">
        <v>12</v>
      </c>
      <c r="E29" s="11">
        <v>810</v>
      </c>
      <c r="F29" s="11" t="s">
        <v>19</v>
      </c>
      <c r="G29" s="12">
        <f t="shared" si="0"/>
        <v>9720</v>
      </c>
      <c r="H29" s="12" t="s">
        <v>20</v>
      </c>
      <c r="I29" s="12">
        <f t="shared" si="1"/>
        <v>194.4</v>
      </c>
      <c r="J29" s="11" t="s">
        <v>19</v>
      </c>
      <c r="K29" s="12">
        <f t="shared" si="2"/>
        <v>198.29</v>
      </c>
      <c r="L29" s="19">
        <f t="shared" si="3"/>
        <v>392.69</v>
      </c>
      <c r="M29" s="43">
        <f t="shared" si="4"/>
        <v>10112.69</v>
      </c>
    </row>
    <row r="30" spans="1:13" s="7" customFormat="1" ht="41.25" customHeight="1">
      <c r="A30" s="16">
        <v>28</v>
      </c>
      <c r="B30" s="16">
        <v>28</v>
      </c>
      <c r="C30" s="26" t="s">
        <v>48</v>
      </c>
      <c r="D30" s="18">
        <v>22</v>
      </c>
      <c r="E30" s="11">
        <v>555</v>
      </c>
      <c r="F30" s="11" t="s">
        <v>19</v>
      </c>
      <c r="G30" s="12">
        <f t="shared" si="0"/>
        <v>12210</v>
      </c>
      <c r="H30" s="12" t="s">
        <v>20</v>
      </c>
      <c r="I30" s="12">
        <f t="shared" si="1"/>
        <v>244.2</v>
      </c>
      <c r="J30" s="11" t="s">
        <v>19</v>
      </c>
      <c r="K30" s="12">
        <f t="shared" si="2"/>
        <v>249.08</v>
      </c>
      <c r="L30" s="19">
        <f t="shared" si="3"/>
        <v>493.28</v>
      </c>
      <c r="M30" s="43">
        <f t="shared" si="4"/>
        <v>12703.28</v>
      </c>
    </row>
    <row r="31" spans="1:13" s="7" customFormat="1" ht="41.25" customHeight="1">
      <c r="A31" s="16">
        <v>29</v>
      </c>
      <c r="B31" s="16">
        <v>30</v>
      </c>
      <c r="C31" s="26" t="s">
        <v>49</v>
      </c>
      <c r="D31" s="18">
        <v>45</v>
      </c>
      <c r="E31" s="11">
        <v>698</v>
      </c>
      <c r="F31" s="11" t="s">
        <v>19</v>
      </c>
      <c r="G31" s="12">
        <f t="shared" si="0"/>
        <v>31410</v>
      </c>
      <c r="H31" s="12" t="s">
        <v>20</v>
      </c>
      <c r="I31" s="12">
        <f t="shared" si="1"/>
        <v>628.20000000000005</v>
      </c>
      <c r="J31" s="11" t="s">
        <v>19</v>
      </c>
      <c r="K31" s="12">
        <f t="shared" si="2"/>
        <v>640.76</v>
      </c>
      <c r="L31" s="19">
        <f t="shared" si="3"/>
        <v>1268.96</v>
      </c>
      <c r="M31" s="43">
        <f t="shared" si="4"/>
        <v>32678.959999999999</v>
      </c>
    </row>
    <row r="32" spans="1:13" s="7" customFormat="1" ht="25.5" customHeight="1">
      <c r="A32" s="16">
        <v>30</v>
      </c>
      <c r="B32" s="16">
        <v>31</v>
      </c>
      <c r="C32" s="26" t="s">
        <v>50</v>
      </c>
      <c r="D32" s="18">
        <v>20</v>
      </c>
      <c r="E32" s="11">
        <v>698</v>
      </c>
      <c r="F32" s="11" t="s">
        <v>19</v>
      </c>
      <c r="G32" s="12">
        <f t="shared" si="0"/>
        <v>13960</v>
      </c>
      <c r="H32" s="12" t="s">
        <v>20</v>
      </c>
      <c r="I32" s="12">
        <f t="shared" si="1"/>
        <v>279.2</v>
      </c>
      <c r="J32" s="11" t="s">
        <v>19</v>
      </c>
      <c r="K32" s="12">
        <f t="shared" si="2"/>
        <v>284.77999999999997</v>
      </c>
      <c r="L32" s="19">
        <f t="shared" si="3"/>
        <v>563.98</v>
      </c>
      <c r="M32" s="43">
        <f t="shared" si="4"/>
        <v>14523.98</v>
      </c>
    </row>
    <row r="33" spans="1:13" s="7" customFormat="1" ht="41.25" customHeight="1">
      <c r="A33" s="16">
        <v>31</v>
      </c>
      <c r="B33" s="16">
        <v>35</v>
      </c>
      <c r="C33" s="26" t="s">
        <v>51</v>
      </c>
      <c r="D33" s="18">
        <v>210</v>
      </c>
      <c r="E33" s="11">
        <v>225</v>
      </c>
      <c r="F33" s="11" t="s">
        <v>19</v>
      </c>
      <c r="G33" s="12">
        <f t="shared" si="0"/>
        <v>47250</v>
      </c>
      <c r="H33" s="12" t="s">
        <v>20</v>
      </c>
      <c r="I33" s="12">
        <f t="shared" si="1"/>
        <v>945</v>
      </c>
      <c r="J33" s="11" t="s">
        <v>19</v>
      </c>
      <c r="K33" s="12">
        <f t="shared" si="2"/>
        <v>963.9</v>
      </c>
      <c r="L33" s="19">
        <f t="shared" si="3"/>
        <v>1908.9</v>
      </c>
      <c r="M33" s="43">
        <f t="shared" si="4"/>
        <v>49158.9</v>
      </c>
    </row>
    <row r="34" spans="1:13" s="7" customFormat="1" ht="41.25" customHeight="1">
      <c r="A34" s="16">
        <v>32</v>
      </c>
      <c r="B34" s="16">
        <v>38</v>
      </c>
      <c r="C34" s="26" t="s">
        <v>52</v>
      </c>
      <c r="D34" s="18">
        <v>40</v>
      </c>
      <c r="E34" s="11">
        <v>300</v>
      </c>
      <c r="F34" s="11" t="s">
        <v>19</v>
      </c>
      <c r="G34" s="12">
        <f t="shared" si="0"/>
        <v>12000</v>
      </c>
      <c r="H34" s="12" t="s">
        <v>20</v>
      </c>
      <c r="I34" s="12">
        <f t="shared" si="1"/>
        <v>240</v>
      </c>
      <c r="J34" s="11" t="s">
        <v>19</v>
      </c>
      <c r="K34" s="12">
        <f t="shared" si="2"/>
        <v>244.8</v>
      </c>
      <c r="L34" s="19">
        <f t="shared" si="3"/>
        <v>484.8</v>
      </c>
      <c r="M34" s="43">
        <f t="shared" si="4"/>
        <v>12484.8</v>
      </c>
    </row>
    <row r="35" spans="1:13" s="7" customFormat="1" ht="41.25" customHeight="1">
      <c r="A35" s="16">
        <v>33</v>
      </c>
      <c r="B35" s="16">
        <v>39</v>
      </c>
      <c r="C35" s="26" t="s">
        <v>53</v>
      </c>
      <c r="D35" s="18">
        <v>75</v>
      </c>
      <c r="E35" s="11">
        <v>173</v>
      </c>
      <c r="F35" s="11" t="s">
        <v>19</v>
      </c>
      <c r="G35" s="12">
        <f t="shared" ref="G35:G68" si="5">E35*D35</f>
        <v>12975</v>
      </c>
      <c r="H35" s="12" t="s">
        <v>20</v>
      </c>
      <c r="I35" s="12">
        <f t="shared" si="1"/>
        <v>259.5</v>
      </c>
      <c r="J35" s="11" t="s">
        <v>19</v>
      </c>
      <c r="K35" s="12">
        <f t="shared" si="2"/>
        <v>264.69</v>
      </c>
      <c r="L35" s="19">
        <f t="shared" si="3"/>
        <v>524.19000000000005</v>
      </c>
      <c r="M35" s="43">
        <f t="shared" si="4"/>
        <v>13499.19</v>
      </c>
    </row>
    <row r="36" spans="1:13" s="7" customFormat="1" ht="41.25" customHeight="1">
      <c r="A36" s="16">
        <v>34</v>
      </c>
      <c r="B36" s="16">
        <v>40</v>
      </c>
      <c r="C36" s="26" t="s">
        <v>54</v>
      </c>
      <c r="D36" s="18">
        <v>55</v>
      </c>
      <c r="E36" s="11">
        <v>98</v>
      </c>
      <c r="F36" s="11" t="s">
        <v>19</v>
      </c>
      <c r="G36" s="12">
        <f t="shared" si="5"/>
        <v>5390</v>
      </c>
      <c r="H36" s="12" t="s">
        <v>20</v>
      </c>
      <c r="I36" s="12">
        <f t="shared" si="1"/>
        <v>107.8</v>
      </c>
      <c r="J36" s="11" t="s">
        <v>19</v>
      </c>
      <c r="K36" s="12">
        <f t="shared" si="2"/>
        <v>109.96</v>
      </c>
      <c r="L36" s="19">
        <f t="shared" si="3"/>
        <v>217.76</v>
      </c>
      <c r="M36" s="43">
        <f t="shared" si="4"/>
        <v>5607.76</v>
      </c>
    </row>
    <row r="37" spans="1:13" s="7" customFormat="1" ht="41.25" customHeight="1">
      <c r="A37" s="16">
        <v>35</v>
      </c>
      <c r="B37" s="16">
        <v>44</v>
      </c>
      <c r="C37" s="26" t="s">
        <v>55</v>
      </c>
      <c r="D37" s="18">
        <v>12</v>
      </c>
      <c r="E37" s="11">
        <v>330</v>
      </c>
      <c r="F37" s="11" t="s">
        <v>19</v>
      </c>
      <c r="G37" s="12">
        <f t="shared" si="5"/>
        <v>3960</v>
      </c>
      <c r="H37" s="12" t="s">
        <v>20</v>
      </c>
      <c r="I37" s="12">
        <f t="shared" si="1"/>
        <v>79.2</v>
      </c>
      <c r="J37" s="11" t="s">
        <v>19</v>
      </c>
      <c r="K37" s="12">
        <f t="shared" si="2"/>
        <v>80.78</v>
      </c>
      <c r="L37" s="19">
        <f t="shared" si="3"/>
        <v>159.98000000000002</v>
      </c>
      <c r="M37" s="43">
        <f t="shared" si="4"/>
        <v>4119.9799999999996</v>
      </c>
    </row>
    <row r="38" spans="1:13" s="7" customFormat="1" ht="41.25" customHeight="1">
      <c r="A38" s="16">
        <v>36</v>
      </c>
      <c r="B38" s="16">
        <v>46</v>
      </c>
      <c r="C38" s="26" t="s">
        <v>56</v>
      </c>
      <c r="D38" s="18">
        <v>12</v>
      </c>
      <c r="E38" s="11">
        <v>660</v>
      </c>
      <c r="F38" s="11" t="s">
        <v>19</v>
      </c>
      <c r="G38" s="12">
        <f t="shared" si="5"/>
        <v>7920</v>
      </c>
      <c r="H38" s="12" t="s">
        <v>20</v>
      </c>
      <c r="I38" s="12">
        <f t="shared" si="1"/>
        <v>158.4</v>
      </c>
      <c r="J38" s="11" t="s">
        <v>19</v>
      </c>
      <c r="K38" s="12">
        <f t="shared" si="2"/>
        <v>161.57</v>
      </c>
      <c r="L38" s="19">
        <f t="shared" si="3"/>
        <v>319.97000000000003</v>
      </c>
      <c r="M38" s="43">
        <f t="shared" si="4"/>
        <v>8239.9699999999993</v>
      </c>
    </row>
    <row r="39" spans="1:13" s="7" customFormat="1" ht="38.25" customHeight="1">
      <c r="A39" s="16">
        <v>37</v>
      </c>
      <c r="B39" s="16">
        <v>47</v>
      </c>
      <c r="C39" s="26" t="s">
        <v>57</v>
      </c>
      <c r="D39" s="18">
        <v>12</v>
      </c>
      <c r="E39" s="11">
        <v>660</v>
      </c>
      <c r="F39" s="11" t="s">
        <v>19</v>
      </c>
      <c r="G39" s="12">
        <f t="shared" si="5"/>
        <v>7920</v>
      </c>
      <c r="H39" s="12" t="s">
        <v>20</v>
      </c>
      <c r="I39" s="12">
        <f t="shared" si="1"/>
        <v>158.4</v>
      </c>
      <c r="J39" s="11" t="s">
        <v>19</v>
      </c>
      <c r="K39" s="12">
        <f t="shared" si="2"/>
        <v>161.57</v>
      </c>
      <c r="L39" s="19">
        <f t="shared" si="3"/>
        <v>319.97000000000003</v>
      </c>
      <c r="M39" s="43">
        <f t="shared" si="4"/>
        <v>8239.9699999999993</v>
      </c>
    </row>
    <row r="40" spans="1:13" s="7" customFormat="1" ht="19.5" customHeight="1">
      <c r="A40" s="16">
        <v>38</v>
      </c>
      <c r="B40" s="16">
        <v>48</v>
      </c>
      <c r="C40" s="26" t="s">
        <v>58</v>
      </c>
      <c r="D40" s="18">
        <v>10</v>
      </c>
      <c r="E40" s="11">
        <v>510</v>
      </c>
      <c r="F40" s="11" t="s">
        <v>19</v>
      </c>
      <c r="G40" s="12">
        <f t="shared" si="5"/>
        <v>5100</v>
      </c>
      <c r="H40" s="12" t="s">
        <v>20</v>
      </c>
      <c r="I40" s="12">
        <f t="shared" si="1"/>
        <v>102</v>
      </c>
      <c r="J40" s="11" t="s">
        <v>19</v>
      </c>
      <c r="K40" s="12">
        <f t="shared" si="2"/>
        <v>104.04</v>
      </c>
      <c r="L40" s="19">
        <f t="shared" si="3"/>
        <v>206.04000000000002</v>
      </c>
      <c r="M40" s="43">
        <f t="shared" si="4"/>
        <v>5306.04</v>
      </c>
    </row>
    <row r="41" spans="1:13" s="7" customFormat="1" ht="36.75" customHeight="1">
      <c r="A41" s="16">
        <v>39</v>
      </c>
      <c r="B41" s="16">
        <v>49</v>
      </c>
      <c r="C41" s="26" t="s">
        <v>59</v>
      </c>
      <c r="D41" s="18">
        <v>44</v>
      </c>
      <c r="E41" s="11">
        <v>480</v>
      </c>
      <c r="F41" s="11" t="s">
        <v>19</v>
      </c>
      <c r="G41" s="12">
        <f t="shared" si="5"/>
        <v>21120</v>
      </c>
      <c r="H41" s="12" t="s">
        <v>20</v>
      </c>
      <c r="I41" s="12">
        <f t="shared" si="1"/>
        <v>422.4</v>
      </c>
      <c r="J41" s="11" t="s">
        <v>19</v>
      </c>
      <c r="K41" s="12">
        <f t="shared" si="2"/>
        <v>430.85</v>
      </c>
      <c r="L41" s="19">
        <f t="shared" si="3"/>
        <v>853.25</v>
      </c>
      <c r="M41" s="43">
        <f t="shared" si="4"/>
        <v>21973.25</v>
      </c>
    </row>
    <row r="42" spans="1:13" s="7" customFormat="1" ht="38.25" customHeight="1">
      <c r="A42" s="16">
        <v>40</v>
      </c>
      <c r="B42" s="16">
        <v>50</v>
      </c>
      <c r="C42" s="26" t="s">
        <v>60</v>
      </c>
      <c r="D42" s="18">
        <v>19</v>
      </c>
      <c r="E42" s="11">
        <v>480</v>
      </c>
      <c r="F42" s="11" t="s">
        <v>19</v>
      </c>
      <c r="G42" s="12">
        <f t="shared" si="5"/>
        <v>9120</v>
      </c>
      <c r="H42" s="12" t="s">
        <v>20</v>
      </c>
      <c r="I42" s="12">
        <f t="shared" si="1"/>
        <v>182.4</v>
      </c>
      <c r="J42" s="11" t="s">
        <v>19</v>
      </c>
      <c r="K42" s="12">
        <f t="shared" si="2"/>
        <v>186.05</v>
      </c>
      <c r="L42" s="19">
        <f t="shared" si="3"/>
        <v>368.45000000000005</v>
      </c>
      <c r="M42" s="43">
        <f t="shared" si="4"/>
        <v>9488.4500000000007</v>
      </c>
    </row>
    <row r="43" spans="1:13" s="7" customFormat="1" ht="39.75" customHeight="1">
      <c r="A43" s="16">
        <v>41</v>
      </c>
      <c r="B43" s="16">
        <v>51</v>
      </c>
      <c r="C43" s="26" t="s">
        <v>61</v>
      </c>
      <c r="D43" s="18">
        <v>12</v>
      </c>
      <c r="E43" s="11">
        <v>600</v>
      </c>
      <c r="F43" s="11" t="s">
        <v>19</v>
      </c>
      <c r="G43" s="12">
        <f t="shared" si="5"/>
        <v>7200</v>
      </c>
      <c r="H43" s="12" t="s">
        <v>20</v>
      </c>
      <c r="I43" s="12">
        <f t="shared" si="1"/>
        <v>144</v>
      </c>
      <c r="J43" s="11" t="s">
        <v>19</v>
      </c>
      <c r="K43" s="12">
        <f t="shared" si="2"/>
        <v>146.88</v>
      </c>
      <c r="L43" s="19">
        <f t="shared" si="3"/>
        <v>290.88</v>
      </c>
      <c r="M43" s="43">
        <f t="shared" si="4"/>
        <v>7490.88</v>
      </c>
    </row>
    <row r="44" spans="1:13" s="7" customFormat="1" ht="39" customHeight="1">
      <c r="A44" s="16">
        <v>42</v>
      </c>
      <c r="B44" s="16">
        <v>52</v>
      </c>
      <c r="C44" s="26" t="s">
        <v>82</v>
      </c>
      <c r="D44" s="18">
        <v>20</v>
      </c>
      <c r="E44" s="11">
        <v>570</v>
      </c>
      <c r="F44" s="11" t="s">
        <v>19</v>
      </c>
      <c r="G44" s="12">
        <f t="shared" si="5"/>
        <v>11400</v>
      </c>
      <c r="H44" s="12" t="s">
        <v>20</v>
      </c>
      <c r="I44" s="12">
        <f t="shared" si="1"/>
        <v>228</v>
      </c>
      <c r="J44" s="11" t="s">
        <v>19</v>
      </c>
      <c r="K44" s="12">
        <f t="shared" si="2"/>
        <v>232.56</v>
      </c>
      <c r="L44" s="19">
        <f t="shared" si="3"/>
        <v>460.56</v>
      </c>
      <c r="M44" s="43">
        <f t="shared" si="4"/>
        <v>11860.56</v>
      </c>
    </row>
    <row r="45" spans="1:13" s="7" customFormat="1" ht="39" customHeight="1">
      <c r="A45" s="16">
        <v>43</v>
      </c>
      <c r="B45" s="16">
        <v>53</v>
      </c>
      <c r="C45" s="26" t="s">
        <v>83</v>
      </c>
      <c r="D45" s="18">
        <v>12</v>
      </c>
      <c r="E45" s="11">
        <v>330</v>
      </c>
      <c r="F45" s="11" t="s">
        <v>19</v>
      </c>
      <c r="G45" s="12">
        <f t="shared" si="5"/>
        <v>3960</v>
      </c>
      <c r="H45" s="12" t="s">
        <v>20</v>
      </c>
      <c r="I45" s="12">
        <f t="shared" si="1"/>
        <v>79.2</v>
      </c>
      <c r="J45" s="11" t="s">
        <v>19</v>
      </c>
      <c r="K45" s="12">
        <f t="shared" si="2"/>
        <v>80.78</v>
      </c>
      <c r="L45" s="19">
        <f t="shared" si="3"/>
        <v>159.98000000000002</v>
      </c>
      <c r="M45" s="43">
        <f t="shared" si="4"/>
        <v>4119.9799999999996</v>
      </c>
    </row>
    <row r="46" spans="1:13" s="7" customFormat="1" ht="39" customHeight="1">
      <c r="A46" s="16">
        <v>44</v>
      </c>
      <c r="B46" s="16">
        <v>54</v>
      </c>
      <c r="C46" s="26" t="s">
        <v>84</v>
      </c>
      <c r="D46" s="18">
        <v>38</v>
      </c>
      <c r="E46" s="11">
        <v>330</v>
      </c>
      <c r="F46" s="11" t="s">
        <v>19</v>
      </c>
      <c r="G46" s="12">
        <f t="shared" si="5"/>
        <v>12540</v>
      </c>
      <c r="H46" s="12" t="s">
        <v>20</v>
      </c>
      <c r="I46" s="12">
        <f t="shared" si="1"/>
        <v>250.8</v>
      </c>
      <c r="J46" s="11" t="s">
        <v>19</v>
      </c>
      <c r="K46" s="12">
        <f t="shared" si="2"/>
        <v>255.82</v>
      </c>
      <c r="L46" s="19">
        <f t="shared" si="3"/>
        <v>506.62</v>
      </c>
      <c r="M46" s="43">
        <f t="shared" si="4"/>
        <v>13046.62</v>
      </c>
    </row>
    <row r="47" spans="1:13" s="7" customFormat="1" ht="42.75" customHeight="1">
      <c r="A47" s="16">
        <v>45</v>
      </c>
      <c r="B47" s="16">
        <v>55</v>
      </c>
      <c r="C47" s="26" t="s">
        <v>62</v>
      </c>
      <c r="D47" s="18">
        <v>95</v>
      </c>
      <c r="E47" s="11">
        <v>660</v>
      </c>
      <c r="F47" s="11" t="s">
        <v>19</v>
      </c>
      <c r="G47" s="12">
        <f t="shared" si="5"/>
        <v>62700</v>
      </c>
      <c r="H47" s="12" t="s">
        <v>20</v>
      </c>
      <c r="I47" s="12">
        <f t="shared" si="1"/>
        <v>1254</v>
      </c>
      <c r="J47" s="11" t="s">
        <v>19</v>
      </c>
      <c r="K47" s="12">
        <f t="shared" si="2"/>
        <v>1279.08</v>
      </c>
      <c r="L47" s="19">
        <f t="shared" si="3"/>
        <v>2533.08</v>
      </c>
      <c r="M47" s="43">
        <f t="shared" si="4"/>
        <v>65233.08</v>
      </c>
    </row>
    <row r="48" spans="1:13" s="7" customFormat="1" ht="39" customHeight="1">
      <c r="A48" s="16">
        <v>46</v>
      </c>
      <c r="B48" s="16">
        <v>57</v>
      </c>
      <c r="C48" s="26" t="s">
        <v>63</v>
      </c>
      <c r="D48" s="18">
        <v>6</v>
      </c>
      <c r="E48" s="11">
        <v>600</v>
      </c>
      <c r="F48" s="11" t="s">
        <v>19</v>
      </c>
      <c r="G48" s="12">
        <f t="shared" si="5"/>
        <v>3600</v>
      </c>
      <c r="H48" s="12" t="s">
        <v>20</v>
      </c>
      <c r="I48" s="12">
        <f t="shared" si="1"/>
        <v>72</v>
      </c>
      <c r="J48" s="11" t="s">
        <v>19</v>
      </c>
      <c r="K48" s="12">
        <f t="shared" si="2"/>
        <v>73.44</v>
      </c>
      <c r="L48" s="19">
        <f t="shared" si="3"/>
        <v>145.44</v>
      </c>
      <c r="M48" s="43">
        <f t="shared" si="4"/>
        <v>3745.44</v>
      </c>
    </row>
    <row r="49" spans="1:14" s="7" customFormat="1" ht="39.75" customHeight="1">
      <c r="A49" s="16">
        <v>47</v>
      </c>
      <c r="B49" s="16">
        <v>58</v>
      </c>
      <c r="C49" s="26" t="s">
        <v>64</v>
      </c>
      <c r="D49" s="18">
        <v>20</v>
      </c>
      <c r="E49" s="11">
        <v>900</v>
      </c>
      <c r="F49" s="11" t="s">
        <v>19</v>
      </c>
      <c r="G49" s="12">
        <f t="shared" si="5"/>
        <v>18000</v>
      </c>
      <c r="H49" s="12" t="s">
        <v>20</v>
      </c>
      <c r="I49" s="12">
        <f t="shared" si="1"/>
        <v>360</v>
      </c>
      <c r="J49" s="11" t="s">
        <v>19</v>
      </c>
      <c r="K49" s="12">
        <f t="shared" si="2"/>
        <v>367.2</v>
      </c>
      <c r="L49" s="19">
        <f t="shared" si="3"/>
        <v>727.2</v>
      </c>
      <c r="M49" s="43">
        <f t="shared" si="4"/>
        <v>18727.2</v>
      </c>
    </row>
    <row r="50" spans="1:14" s="7" customFormat="1" ht="39" customHeight="1">
      <c r="A50" s="16">
        <v>48</v>
      </c>
      <c r="B50" s="16">
        <v>59</v>
      </c>
      <c r="C50" s="26" t="s">
        <v>65</v>
      </c>
      <c r="D50" s="18">
        <v>52</v>
      </c>
      <c r="E50" s="11">
        <v>630</v>
      </c>
      <c r="F50" s="11" t="s">
        <v>19</v>
      </c>
      <c r="G50" s="12">
        <f t="shared" si="5"/>
        <v>32760</v>
      </c>
      <c r="H50" s="12" t="s">
        <v>20</v>
      </c>
      <c r="I50" s="12">
        <f t="shared" si="1"/>
        <v>655.20000000000005</v>
      </c>
      <c r="J50" s="11" t="s">
        <v>19</v>
      </c>
      <c r="K50" s="12">
        <f t="shared" si="2"/>
        <v>668.3</v>
      </c>
      <c r="L50" s="19">
        <f t="shared" si="3"/>
        <v>1323.5</v>
      </c>
      <c r="M50" s="43">
        <f t="shared" si="4"/>
        <v>34083.5</v>
      </c>
    </row>
    <row r="51" spans="1:14" s="7" customFormat="1" ht="38.25" customHeight="1">
      <c r="A51" s="16">
        <v>49</v>
      </c>
      <c r="B51" s="16">
        <v>60</v>
      </c>
      <c r="C51" s="26" t="s">
        <v>66</v>
      </c>
      <c r="D51" s="18">
        <v>10</v>
      </c>
      <c r="E51" s="11">
        <v>600</v>
      </c>
      <c r="F51" s="11" t="s">
        <v>19</v>
      </c>
      <c r="G51" s="12">
        <f t="shared" si="5"/>
        <v>6000</v>
      </c>
      <c r="H51" s="12" t="s">
        <v>20</v>
      </c>
      <c r="I51" s="12">
        <f t="shared" si="1"/>
        <v>120</v>
      </c>
      <c r="J51" s="11" t="s">
        <v>19</v>
      </c>
      <c r="K51" s="12">
        <f t="shared" si="2"/>
        <v>122.4</v>
      </c>
      <c r="L51" s="19">
        <f t="shared" si="3"/>
        <v>242.4</v>
      </c>
      <c r="M51" s="43">
        <f t="shared" si="4"/>
        <v>6242.4</v>
      </c>
    </row>
    <row r="52" spans="1:14" s="7" customFormat="1" ht="39" customHeight="1">
      <c r="A52" s="16">
        <v>50</v>
      </c>
      <c r="B52" s="16">
        <v>61</v>
      </c>
      <c r="C52" s="26" t="s">
        <v>67</v>
      </c>
      <c r="D52" s="18">
        <v>14</v>
      </c>
      <c r="E52" s="11">
        <v>870</v>
      </c>
      <c r="F52" s="11" t="s">
        <v>19</v>
      </c>
      <c r="G52" s="12">
        <f t="shared" si="5"/>
        <v>12180</v>
      </c>
      <c r="H52" s="12" t="s">
        <v>20</v>
      </c>
      <c r="I52" s="12">
        <f t="shared" si="1"/>
        <v>243.6</v>
      </c>
      <c r="J52" s="11" t="s">
        <v>19</v>
      </c>
      <c r="K52" s="12">
        <f t="shared" si="2"/>
        <v>248.47</v>
      </c>
      <c r="L52" s="19">
        <f t="shared" si="3"/>
        <v>492.07</v>
      </c>
      <c r="M52" s="43">
        <f t="shared" si="4"/>
        <v>12672.07</v>
      </c>
    </row>
    <row r="53" spans="1:14" s="7" customFormat="1" ht="39" customHeight="1">
      <c r="A53" s="16">
        <v>51</v>
      </c>
      <c r="B53" s="16">
        <v>62</v>
      </c>
      <c r="C53" s="26" t="s">
        <v>68</v>
      </c>
      <c r="D53" s="18">
        <v>45</v>
      </c>
      <c r="E53" s="11">
        <v>900</v>
      </c>
      <c r="F53" s="11" t="s">
        <v>19</v>
      </c>
      <c r="G53" s="12">
        <f t="shared" si="5"/>
        <v>40500</v>
      </c>
      <c r="H53" s="12" t="s">
        <v>20</v>
      </c>
      <c r="I53" s="12">
        <f t="shared" si="1"/>
        <v>810</v>
      </c>
      <c r="J53" s="11" t="s">
        <v>19</v>
      </c>
      <c r="K53" s="12">
        <f t="shared" si="2"/>
        <v>826.2</v>
      </c>
      <c r="L53" s="19">
        <f t="shared" si="3"/>
        <v>1636.2</v>
      </c>
      <c r="M53" s="43">
        <f t="shared" si="4"/>
        <v>42136.2</v>
      </c>
    </row>
    <row r="54" spans="1:14" s="7" customFormat="1" ht="19.5" customHeight="1">
      <c r="A54" s="16">
        <v>52</v>
      </c>
      <c r="B54" s="16">
        <v>66</v>
      </c>
      <c r="C54" s="26" t="s">
        <v>69</v>
      </c>
      <c r="D54" s="18">
        <v>32</v>
      </c>
      <c r="E54" s="11">
        <v>450</v>
      </c>
      <c r="F54" s="11" t="s">
        <v>19</v>
      </c>
      <c r="G54" s="12">
        <f t="shared" si="5"/>
        <v>14400</v>
      </c>
      <c r="H54" s="12" t="s">
        <v>20</v>
      </c>
      <c r="I54" s="12">
        <f t="shared" ref="I54:I68" si="6">ROUND((G54)*2/100,2)</f>
        <v>288</v>
      </c>
      <c r="J54" s="11" t="s">
        <v>19</v>
      </c>
      <c r="K54" s="12">
        <f t="shared" ref="K54:K68" si="7">ROUND((G54+I54)*2/100,2)</f>
        <v>293.76</v>
      </c>
      <c r="L54" s="19">
        <f t="shared" ref="L54:L68" si="8">I54+K54</f>
        <v>581.76</v>
      </c>
      <c r="M54" s="43">
        <f t="shared" ref="M54:M68" si="9">G54+L54</f>
        <v>14981.76</v>
      </c>
    </row>
    <row r="55" spans="1:14" s="7" customFormat="1" ht="19.5" customHeight="1">
      <c r="A55" s="16">
        <v>53</v>
      </c>
      <c r="B55" s="16">
        <v>67</v>
      </c>
      <c r="C55" s="26" t="s">
        <v>70</v>
      </c>
      <c r="D55" s="18">
        <v>20</v>
      </c>
      <c r="E55" s="11">
        <v>510</v>
      </c>
      <c r="F55" s="11" t="s">
        <v>19</v>
      </c>
      <c r="G55" s="12">
        <f t="shared" si="5"/>
        <v>10200</v>
      </c>
      <c r="H55" s="12" t="s">
        <v>20</v>
      </c>
      <c r="I55" s="12">
        <f t="shared" si="6"/>
        <v>204</v>
      </c>
      <c r="J55" s="11" t="s">
        <v>19</v>
      </c>
      <c r="K55" s="12">
        <f t="shared" si="7"/>
        <v>208.08</v>
      </c>
      <c r="L55" s="19">
        <f t="shared" si="8"/>
        <v>412.08000000000004</v>
      </c>
      <c r="M55" s="43">
        <f t="shared" si="9"/>
        <v>10612.08</v>
      </c>
    </row>
    <row r="56" spans="1:14" s="7" customFormat="1" ht="19.5" customHeight="1">
      <c r="A56" s="16">
        <v>54</v>
      </c>
      <c r="B56" s="16">
        <v>68</v>
      </c>
      <c r="C56" s="26" t="s">
        <v>71</v>
      </c>
      <c r="D56" s="18">
        <v>12</v>
      </c>
      <c r="E56" s="11">
        <v>450</v>
      </c>
      <c r="F56" s="11" t="s">
        <v>19</v>
      </c>
      <c r="G56" s="12">
        <f t="shared" si="5"/>
        <v>5400</v>
      </c>
      <c r="H56" s="12" t="s">
        <v>20</v>
      </c>
      <c r="I56" s="12">
        <f t="shared" si="6"/>
        <v>108</v>
      </c>
      <c r="J56" s="11" t="s">
        <v>19</v>
      </c>
      <c r="K56" s="12">
        <f t="shared" si="7"/>
        <v>110.16</v>
      </c>
      <c r="L56" s="19">
        <f t="shared" si="8"/>
        <v>218.16</v>
      </c>
      <c r="M56" s="43">
        <f t="shared" si="9"/>
        <v>5618.16</v>
      </c>
      <c r="N56" s="6"/>
    </row>
    <row r="57" spans="1:14" s="7" customFormat="1" ht="19.5" customHeight="1">
      <c r="A57" s="16">
        <v>55</v>
      </c>
      <c r="B57" s="16">
        <v>69</v>
      </c>
      <c r="C57" s="26" t="s">
        <v>72</v>
      </c>
      <c r="D57" s="18">
        <v>12</v>
      </c>
      <c r="E57" s="11">
        <v>450</v>
      </c>
      <c r="F57" s="11" t="s">
        <v>19</v>
      </c>
      <c r="G57" s="12">
        <f t="shared" si="5"/>
        <v>5400</v>
      </c>
      <c r="H57" s="12" t="s">
        <v>20</v>
      </c>
      <c r="I57" s="12">
        <f t="shared" si="6"/>
        <v>108</v>
      </c>
      <c r="J57" s="11" t="s">
        <v>19</v>
      </c>
      <c r="K57" s="12">
        <f t="shared" si="7"/>
        <v>110.16</v>
      </c>
      <c r="L57" s="19">
        <f t="shared" si="8"/>
        <v>218.16</v>
      </c>
      <c r="M57" s="43">
        <f t="shared" si="9"/>
        <v>5618.16</v>
      </c>
    </row>
    <row r="58" spans="1:14" s="7" customFormat="1" ht="19.5" customHeight="1">
      <c r="A58" s="16">
        <v>56</v>
      </c>
      <c r="B58" s="16">
        <v>70</v>
      </c>
      <c r="C58" s="26" t="s">
        <v>73</v>
      </c>
      <c r="D58" s="18">
        <v>12</v>
      </c>
      <c r="E58" s="11">
        <v>450</v>
      </c>
      <c r="F58" s="11" t="s">
        <v>19</v>
      </c>
      <c r="G58" s="12">
        <f t="shared" si="5"/>
        <v>5400</v>
      </c>
      <c r="H58" s="12" t="s">
        <v>20</v>
      </c>
      <c r="I58" s="12">
        <f t="shared" si="6"/>
        <v>108</v>
      </c>
      <c r="J58" s="11" t="s">
        <v>19</v>
      </c>
      <c r="K58" s="12">
        <f t="shared" si="7"/>
        <v>110.16</v>
      </c>
      <c r="L58" s="19">
        <f t="shared" si="8"/>
        <v>218.16</v>
      </c>
      <c r="M58" s="43">
        <f t="shared" si="9"/>
        <v>5618.16</v>
      </c>
    </row>
    <row r="59" spans="1:14" s="7" customFormat="1" ht="20.25" customHeight="1">
      <c r="A59" s="16">
        <v>57</v>
      </c>
      <c r="B59" s="16">
        <v>71</v>
      </c>
      <c r="C59" s="26" t="s">
        <v>74</v>
      </c>
      <c r="D59" s="18">
        <v>26</v>
      </c>
      <c r="E59" s="11">
        <v>315</v>
      </c>
      <c r="F59" s="11" t="s">
        <v>19</v>
      </c>
      <c r="G59" s="12">
        <f t="shared" si="5"/>
        <v>8190</v>
      </c>
      <c r="H59" s="12" t="s">
        <v>20</v>
      </c>
      <c r="I59" s="12">
        <f t="shared" si="6"/>
        <v>163.80000000000001</v>
      </c>
      <c r="J59" s="11" t="s">
        <v>19</v>
      </c>
      <c r="K59" s="12">
        <f t="shared" si="7"/>
        <v>167.08</v>
      </c>
      <c r="L59" s="19">
        <f t="shared" si="8"/>
        <v>330.88</v>
      </c>
      <c r="M59" s="43">
        <f t="shared" si="9"/>
        <v>8520.8799999999992</v>
      </c>
    </row>
    <row r="60" spans="1:14" s="7" customFormat="1" ht="24.75" customHeight="1">
      <c r="A60" s="16">
        <v>58</v>
      </c>
      <c r="B60" s="16">
        <v>72</v>
      </c>
      <c r="C60" s="26" t="s">
        <v>75</v>
      </c>
      <c r="D60" s="18">
        <v>20</v>
      </c>
      <c r="E60" s="11">
        <v>360</v>
      </c>
      <c r="F60" s="11" t="s">
        <v>19</v>
      </c>
      <c r="G60" s="12">
        <f t="shared" si="5"/>
        <v>7200</v>
      </c>
      <c r="H60" s="12" t="s">
        <v>20</v>
      </c>
      <c r="I60" s="12">
        <f t="shared" si="6"/>
        <v>144</v>
      </c>
      <c r="J60" s="11" t="s">
        <v>19</v>
      </c>
      <c r="K60" s="12">
        <f t="shared" si="7"/>
        <v>146.88</v>
      </c>
      <c r="L60" s="19">
        <f t="shared" si="8"/>
        <v>290.88</v>
      </c>
      <c r="M60" s="43">
        <f t="shared" si="9"/>
        <v>7490.88</v>
      </c>
    </row>
    <row r="61" spans="1:14" s="7" customFormat="1" ht="24.75" customHeight="1">
      <c r="A61" s="16">
        <v>59</v>
      </c>
      <c r="B61" s="16">
        <v>74</v>
      </c>
      <c r="C61" s="26" t="s">
        <v>6</v>
      </c>
      <c r="D61" s="18">
        <v>340</v>
      </c>
      <c r="E61" s="11">
        <v>855</v>
      </c>
      <c r="F61" s="11" t="s">
        <v>19</v>
      </c>
      <c r="G61" s="12">
        <f t="shared" si="5"/>
        <v>290700</v>
      </c>
      <c r="H61" s="12" t="s">
        <v>20</v>
      </c>
      <c r="I61" s="12">
        <f t="shared" si="6"/>
        <v>5814</v>
      </c>
      <c r="J61" s="11" t="s">
        <v>19</v>
      </c>
      <c r="K61" s="12">
        <f t="shared" si="7"/>
        <v>5930.28</v>
      </c>
      <c r="L61" s="19">
        <f t="shared" si="8"/>
        <v>11744.279999999999</v>
      </c>
      <c r="M61" s="43">
        <f t="shared" si="9"/>
        <v>302444.28000000003</v>
      </c>
    </row>
    <row r="62" spans="1:14" s="7" customFormat="1" ht="24.75" customHeight="1">
      <c r="A62" s="16">
        <v>60</v>
      </c>
      <c r="B62" s="16">
        <v>79</v>
      </c>
      <c r="C62" s="26" t="s">
        <v>7</v>
      </c>
      <c r="D62" s="18">
        <v>3</v>
      </c>
      <c r="E62" s="11">
        <v>1125</v>
      </c>
      <c r="F62" s="11" t="s">
        <v>19</v>
      </c>
      <c r="G62" s="12">
        <f t="shared" si="5"/>
        <v>3375</v>
      </c>
      <c r="H62" s="12" t="s">
        <v>20</v>
      </c>
      <c r="I62" s="12">
        <f t="shared" si="6"/>
        <v>67.5</v>
      </c>
      <c r="J62" s="11" t="s">
        <v>19</v>
      </c>
      <c r="K62" s="12">
        <f t="shared" si="7"/>
        <v>68.849999999999994</v>
      </c>
      <c r="L62" s="19">
        <f t="shared" si="8"/>
        <v>136.35</v>
      </c>
      <c r="M62" s="43">
        <f t="shared" si="9"/>
        <v>3511.35</v>
      </c>
    </row>
    <row r="63" spans="1:14" s="7" customFormat="1" ht="24.75" customHeight="1">
      <c r="A63" s="16">
        <v>61</v>
      </c>
      <c r="B63" s="16">
        <v>86</v>
      </c>
      <c r="C63" s="26" t="s">
        <v>8</v>
      </c>
      <c r="D63" s="18">
        <v>40</v>
      </c>
      <c r="E63" s="11">
        <v>1341</v>
      </c>
      <c r="F63" s="11" t="s">
        <v>19</v>
      </c>
      <c r="G63" s="12">
        <f t="shared" si="5"/>
        <v>53640</v>
      </c>
      <c r="H63" s="12" t="s">
        <v>20</v>
      </c>
      <c r="I63" s="12">
        <f t="shared" si="6"/>
        <v>1072.8</v>
      </c>
      <c r="J63" s="11" t="s">
        <v>19</v>
      </c>
      <c r="K63" s="12">
        <f t="shared" si="7"/>
        <v>1094.26</v>
      </c>
      <c r="L63" s="19">
        <f t="shared" si="8"/>
        <v>2167.06</v>
      </c>
      <c r="M63" s="43">
        <f t="shared" si="9"/>
        <v>55807.06</v>
      </c>
    </row>
    <row r="64" spans="1:14" s="8" customFormat="1" ht="20.25" customHeight="1">
      <c r="A64" s="16">
        <v>62</v>
      </c>
      <c r="B64" s="16">
        <v>102</v>
      </c>
      <c r="C64" s="26" t="s">
        <v>9</v>
      </c>
      <c r="D64" s="18">
        <v>2</v>
      </c>
      <c r="E64" s="11">
        <v>1050</v>
      </c>
      <c r="F64" s="11" t="s">
        <v>19</v>
      </c>
      <c r="G64" s="12">
        <f t="shared" si="5"/>
        <v>2100</v>
      </c>
      <c r="H64" s="12" t="s">
        <v>20</v>
      </c>
      <c r="I64" s="12">
        <f t="shared" si="6"/>
        <v>42</v>
      </c>
      <c r="J64" s="11" t="s">
        <v>19</v>
      </c>
      <c r="K64" s="12">
        <f t="shared" si="7"/>
        <v>42.84</v>
      </c>
      <c r="L64" s="19">
        <f t="shared" si="8"/>
        <v>84.84</v>
      </c>
      <c r="M64" s="43">
        <f t="shared" si="9"/>
        <v>2184.84</v>
      </c>
    </row>
    <row r="65" spans="1:13" s="7" customFormat="1" ht="20.25" customHeight="1">
      <c r="A65" s="16">
        <v>63</v>
      </c>
      <c r="B65" s="16">
        <v>103</v>
      </c>
      <c r="C65" s="26" t="s">
        <v>10</v>
      </c>
      <c r="D65" s="18">
        <v>2</v>
      </c>
      <c r="E65" s="11">
        <v>900</v>
      </c>
      <c r="F65" s="11" t="s">
        <v>19</v>
      </c>
      <c r="G65" s="12">
        <f t="shared" si="5"/>
        <v>1800</v>
      </c>
      <c r="H65" s="12" t="s">
        <v>20</v>
      </c>
      <c r="I65" s="12">
        <f t="shared" si="6"/>
        <v>36</v>
      </c>
      <c r="J65" s="11" t="s">
        <v>19</v>
      </c>
      <c r="K65" s="12">
        <f t="shared" si="7"/>
        <v>36.72</v>
      </c>
      <c r="L65" s="19">
        <f t="shared" si="8"/>
        <v>72.72</v>
      </c>
      <c r="M65" s="43">
        <f t="shared" si="9"/>
        <v>1872.72</v>
      </c>
    </row>
    <row r="66" spans="1:13" s="7" customFormat="1" ht="20.25" customHeight="1">
      <c r="A66" s="16">
        <v>64</v>
      </c>
      <c r="B66" s="16">
        <v>104</v>
      </c>
      <c r="C66" s="26" t="s">
        <v>11</v>
      </c>
      <c r="D66" s="18">
        <v>2</v>
      </c>
      <c r="E66" s="11">
        <v>750</v>
      </c>
      <c r="F66" s="11" t="s">
        <v>19</v>
      </c>
      <c r="G66" s="12">
        <f t="shared" si="5"/>
        <v>1500</v>
      </c>
      <c r="H66" s="12" t="s">
        <v>20</v>
      </c>
      <c r="I66" s="12">
        <f t="shared" si="6"/>
        <v>30</v>
      </c>
      <c r="J66" s="11" t="s">
        <v>19</v>
      </c>
      <c r="K66" s="12">
        <f t="shared" si="7"/>
        <v>30.6</v>
      </c>
      <c r="L66" s="19">
        <f t="shared" si="8"/>
        <v>60.6</v>
      </c>
      <c r="M66" s="43">
        <f t="shared" si="9"/>
        <v>1560.6</v>
      </c>
    </row>
    <row r="67" spans="1:13" s="7" customFormat="1" ht="39.75" customHeight="1">
      <c r="A67" s="16">
        <v>65</v>
      </c>
      <c r="B67" s="16">
        <v>110</v>
      </c>
      <c r="C67" s="26" t="s">
        <v>76</v>
      </c>
      <c r="D67" s="18">
        <v>40</v>
      </c>
      <c r="E67" s="11">
        <v>105</v>
      </c>
      <c r="F67" s="11" t="s">
        <v>19</v>
      </c>
      <c r="G67" s="12">
        <f t="shared" si="5"/>
        <v>4200</v>
      </c>
      <c r="H67" s="12" t="s">
        <v>20</v>
      </c>
      <c r="I67" s="12">
        <f t="shared" si="6"/>
        <v>84</v>
      </c>
      <c r="J67" s="11" t="s">
        <v>19</v>
      </c>
      <c r="K67" s="12">
        <f t="shared" si="7"/>
        <v>85.68</v>
      </c>
      <c r="L67" s="19">
        <f t="shared" si="8"/>
        <v>169.68</v>
      </c>
      <c r="M67" s="43">
        <f t="shared" si="9"/>
        <v>4369.68</v>
      </c>
    </row>
    <row r="68" spans="1:13" s="7" customFormat="1" ht="20.25" customHeight="1">
      <c r="A68" s="16">
        <v>66</v>
      </c>
      <c r="B68" s="16">
        <v>112</v>
      </c>
      <c r="C68" s="26" t="s">
        <v>12</v>
      </c>
      <c r="D68" s="18">
        <v>108</v>
      </c>
      <c r="E68" s="11">
        <v>735</v>
      </c>
      <c r="F68" s="11" t="s">
        <v>19</v>
      </c>
      <c r="G68" s="12">
        <f t="shared" si="5"/>
        <v>79380</v>
      </c>
      <c r="H68" s="12" t="s">
        <v>20</v>
      </c>
      <c r="I68" s="12">
        <f t="shared" si="6"/>
        <v>1587.6</v>
      </c>
      <c r="J68" s="11" t="s">
        <v>19</v>
      </c>
      <c r="K68" s="12">
        <f t="shared" si="7"/>
        <v>1619.35</v>
      </c>
      <c r="L68" s="19">
        <f t="shared" si="8"/>
        <v>3206.95</v>
      </c>
      <c r="M68" s="43">
        <f t="shared" si="9"/>
        <v>82586.95</v>
      </c>
    </row>
    <row r="69" spans="1:13" s="9" customFormat="1" ht="16.5" customHeight="1">
      <c r="A69" s="16"/>
      <c r="B69" s="22"/>
      <c r="C69" s="27"/>
      <c r="D69" s="23"/>
      <c r="E69" s="25"/>
      <c r="F69" s="25">
        <f t="shared" ref="F69:L69" si="10">SUM(F3:F68)</f>
        <v>0</v>
      </c>
      <c r="G69" s="25">
        <f t="shared" si="10"/>
        <v>1519479</v>
      </c>
      <c r="H69" s="25">
        <f t="shared" si="10"/>
        <v>0</v>
      </c>
      <c r="I69" s="25">
        <f t="shared" si="10"/>
        <v>30389.579999999998</v>
      </c>
      <c r="J69" s="25">
        <f t="shared" si="10"/>
        <v>0</v>
      </c>
      <c r="K69" s="25">
        <f t="shared" si="10"/>
        <v>30997.37</v>
      </c>
      <c r="L69" s="25">
        <f t="shared" si="10"/>
        <v>61386.95</v>
      </c>
      <c r="M69" s="25">
        <f>SUM(M3:M68)</f>
        <v>1580865.9499999997</v>
      </c>
    </row>
    <row r="70" spans="1:13" s="1" customFormat="1" ht="15.75">
      <c r="B70" s="30"/>
      <c r="C70" s="44"/>
      <c r="D70" s="32"/>
      <c r="E70" s="45"/>
      <c r="F70" s="45"/>
      <c r="G70" s="45"/>
      <c r="H70" s="45"/>
      <c r="I70" s="45"/>
      <c r="J70" s="45"/>
      <c r="K70" s="45"/>
      <c r="L70" s="33"/>
      <c r="M70" s="46"/>
    </row>
    <row r="71" spans="1:13" s="2" customFormat="1">
      <c r="B71" s="35"/>
      <c r="C71" s="47"/>
      <c r="D71" s="37"/>
      <c r="E71" s="48"/>
      <c r="F71" s="48"/>
      <c r="G71" s="48"/>
      <c r="H71" s="48"/>
      <c r="I71" s="48"/>
      <c r="J71" s="48"/>
      <c r="K71" s="48"/>
      <c r="L71" s="37"/>
      <c r="M71" s="49"/>
    </row>
    <row r="72" spans="1:13" s="2" customFormat="1">
      <c r="B72" s="35"/>
      <c r="C72" s="47"/>
      <c r="D72" s="37"/>
      <c r="E72" s="48"/>
      <c r="F72" s="48"/>
      <c r="G72" s="48"/>
      <c r="H72" s="48"/>
      <c r="I72" s="48"/>
      <c r="J72" s="48"/>
      <c r="K72" s="48"/>
      <c r="L72" s="37"/>
      <c r="M72" s="49"/>
    </row>
    <row r="73" spans="1:13" s="2" customFormat="1">
      <c r="B73" s="35"/>
      <c r="C73" s="47"/>
      <c r="D73" s="37"/>
      <c r="E73" s="48"/>
      <c r="F73" s="48"/>
      <c r="G73" s="48"/>
      <c r="H73" s="48"/>
      <c r="I73" s="48"/>
      <c r="J73" s="48"/>
      <c r="K73" s="48"/>
      <c r="L73" s="37"/>
      <c r="M73" s="49"/>
    </row>
    <row r="74" spans="1:13" s="2" customFormat="1">
      <c r="B74" s="35"/>
      <c r="C74" s="47"/>
      <c r="D74" s="37"/>
      <c r="E74" s="48"/>
      <c r="F74" s="48"/>
      <c r="G74" s="48"/>
      <c r="H74" s="48"/>
      <c r="I74" s="48"/>
      <c r="J74" s="48"/>
      <c r="K74" s="48"/>
      <c r="L74" s="37"/>
      <c r="M74" s="49"/>
    </row>
    <row r="75" spans="1:13" s="2" customFormat="1" ht="18.75">
      <c r="B75" s="35"/>
      <c r="C75" s="47"/>
      <c r="D75" s="37"/>
      <c r="E75" s="48"/>
      <c r="F75" s="48"/>
      <c r="G75" s="48"/>
      <c r="H75" s="48"/>
      <c r="I75" s="48"/>
      <c r="J75" s="56" t="s">
        <v>85</v>
      </c>
      <c r="K75" s="48"/>
      <c r="L75" s="37"/>
      <c r="M75" s="49"/>
    </row>
    <row r="76" spans="1:13" s="2" customFormat="1" ht="18.75">
      <c r="B76" s="35"/>
      <c r="C76" s="47"/>
      <c r="D76" s="37"/>
      <c r="E76" s="48"/>
      <c r="F76" s="48"/>
      <c r="G76" s="48"/>
      <c r="H76" s="48"/>
      <c r="I76" s="48"/>
      <c r="J76" s="56" t="s">
        <v>86</v>
      </c>
      <c r="K76" s="48"/>
      <c r="L76" s="37"/>
      <c r="M76" s="49"/>
    </row>
    <row r="77" spans="1:13" s="2" customFormat="1" ht="18.75">
      <c r="B77" s="35"/>
      <c r="C77" s="47"/>
      <c r="D77" s="37"/>
      <c r="E77" s="48"/>
      <c r="F77" s="48"/>
      <c r="G77" s="48"/>
      <c r="H77" s="48"/>
      <c r="I77" s="48"/>
      <c r="J77" s="55"/>
      <c r="K77" s="48"/>
      <c r="L77" s="37"/>
      <c r="M77" s="49"/>
    </row>
    <row r="78" spans="1:13" s="2" customFormat="1">
      <c r="B78" s="35"/>
      <c r="C78" s="47"/>
      <c r="D78" s="37"/>
      <c r="E78" s="48"/>
      <c r="F78" s="48"/>
      <c r="G78" s="48"/>
      <c r="H78" s="48"/>
      <c r="I78" s="48"/>
      <c r="J78" s="48"/>
      <c r="K78" s="48"/>
      <c r="L78" s="37"/>
      <c r="M78" s="49"/>
    </row>
    <row r="79" spans="1:13" s="2" customFormat="1">
      <c r="B79" s="35"/>
      <c r="C79" s="47"/>
      <c r="D79" s="37"/>
      <c r="E79" s="48"/>
      <c r="F79" s="48"/>
      <c r="G79" s="48"/>
      <c r="H79" s="48"/>
      <c r="I79" s="48"/>
      <c r="J79" s="48"/>
      <c r="K79" s="48"/>
      <c r="L79" s="37"/>
      <c r="M79" s="49"/>
    </row>
    <row r="80" spans="1:13" s="2" customFormat="1">
      <c r="B80" s="35"/>
      <c r="C80" s="47"/>
      <c r="D80" s="37"/>
      <c r="E80" s="48"/>
      <c r="F80" s="48"/>
      <c r="G80" s="48"/>
      <c r="H80" s="48"/>
      <c r="I80" s="48"/>
      <c r="J80" s="48"/>
      <c r="K80" s="48"/>
      <c r="L80" s="37"/>
      <c r="M80" s="49"/>
    </row>
    <row r="81" spans="2:13" s="2" customFormat="1">
      <c r="B81" s="35"/>
      <c r="C81" s="47"/>
      <c r="D81" s="37"/>
      <c r="E81" s="48"/>
      <c r="F81" s="48"/>
      <c r="G81" s="48"/>
      <c r="H81" s="48"/>
      <c r="I81" s="48"/>
      <c r="J81" s="48"/>
      <c r="K81" s="48"/>
      <c r="L81" s="37"/>
      <c r="M81" s="49"/>
    </row>
    <row r="82" spans="2:13" s="2" customFormat="1">
      <c r="B82" s="35"/>
      <c r="C82" s="47"/>
      <c r="D82" s="37"/>
      <c r="E82" s="48"/>
      <c r="F82" s="48"/>
      <c r="G82" s="48"/>
      <c r="H82" s="48"/>
      <c r="I82" s="48"/>
      <c r="J82" s="48"/>
      <c r="K82" s="48"/>
      <c r="L82" s="37"/>
      <c r="M82" s="49"/>
    </row>
    <row r="83" spans="2:13" s="2" customFormat="1">
      <c r="B83" s="35"/>
      <c r="C83" s="47"/>
      <c r="D83" s="37"/>
      <c r="E83" s="48"/>
      <c r="F83" s="48"/>
      <c r="G83" s="48"/>
      <c r="H83" s="48"/>
      <c r="I83" s="48"/>
      <c r="J83" s="48"/>
      <c r="K83" s="48"/>
      <c r="L83" s="37"/>
      <c r="M83" s="49"/>
    </row>
    <row r="84" spans="2:13" s="2" customFormat="1">
      <c r="B84" s="35"/>
      <c r="C84" s="47"/>
      <c r="D84" s="37"/>
      <c r="E84" s="48"/>
      <c r="F84" s="48"/>
      <c r="G84" s="48"/>
      <c r="H84" s="48"/>
      <c r="I84" s="48"/>
      <c r="J84" s="48"/>
      <c r="K84" s="48"/>
      <c r="L84" s="37"/>
      <c r="M84" s="49"/>
    </row>
    <row r="85" spans="2:13" s="2" customFormat="1">
      <c r="B85" s="35"/>
      <c r="C85" s="47"/>
      <c r="D85" s="37"/>
      <c r="E85" s="48"/>
      <c r="F85" s="48"/>
      <c r="G85" s="48"/>
      <c r="H85" s="48"/>
      <c r="I85" s="48"/>
      <c r="J85" s="48"/>
      <c r="K85" s="48"/>
      <c r="L85" s="37"/>
      <c r="M85" s="49"/>
    </row>
    <row r="86" spans="2:13" s="2" customFormat="1">
      <c r="B86" s="35"/>
      <c r="C86" s="47"/>
      <c r="D86" s="37"/>
      <c r="E86" s="48"/>
      <c r="F86" s="48"/>
      <c r="G86" s="48"/>
      <c r="H86" s="48"/>
      <c r="I86" s="48"/>
      <c r="J86" s="48"/>
      <c r="K86" s="48"/>
      <c r="L86" s="37"/>
      <c r="M86" s="49"/>
    </row>
    <row r="87" spans="2:13" s="2" customFormat="1">
      <c r="B87" s="35"/>
      <c r="C87" s="47"/>
      <c r="D87" s="37"/>
      <c r="E87" s="48"/>
      <c r="F87" s="48"/>
      <c r="G87" s="48"/>
      <c r="H87" s="48"/>
      <c r="I87" s="48"/>
      <c r="J87" s="48"/>
      <c r="K87" s="48"/>
      <c r="L87" s="37"/>
      <c r="M87" s="49"/>
    </row>
    <row r="88" spans="2:13" s="2" customFormat="1">
      <c r="B88" s="35"/>
      <c r="C88" s="47"/>
      <c r="D88" s="37"/>
      <c r="E88" s="48"/>
      <c r="F88" s="48"/>
      <c r="G88" s="48"/>
      <c r="H88" s="48"/>
      <c r="I88" s="48"/>
      <c r="J88" s="48"/>
      <c r="K88" s="48"/>
      <c r="L88" s="37"/>
      <c r="M88" s="49"/>
    </row>
  </sheetData>
  <sheetProtection selectLockedCells="1" selectUnlockedCells="1"/>
  <mergeCells count="1">
    <mergeCell ref="A1:M1"/>
  </mergeCells>
  <dataValidations count="1">
    <dataValidation type="whole" allowBlank="1" showInputMessage="1" showErrorMessage="1" errorTitle="Enter Numeric Only" error="Enter Numeric Only" promptTitle="Enter Numeric Only" prompt="Enter Numeric Only" sqref="E3:E68">
      <formula1>0</formula1>
      <formula2>1E+22</formula2>
    </dataValidation>
  </dataValidations>
  <pageMargins left="0.39370078740157483" right="0.19685039370078741" top="0.23622047244094491" bottom="0.23622047244094491" header="0.51181102362204722" footer="0.51181102362204722"/>
  <pageSetup paperSize="9" scale="7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2"/>
  <sheetViews>
    <sheetView tabSelected="1" zoomScale="85" zoomScaleNormal="85" workbookViewId="0">
      <pane xSplit="2" ySplit="2" topLeftCell="C18" activePane="bottomRight" state="frozen"/>
      <selection pane="topRight" activeCell="C1" sqref="C1"/>
      <selection pane="bottomLeft" activeCell="A4" sqref="A4"/>
      <selection pane="bottomRight" sqref="A1:M29"/>
    </sheetView>
  </sheetViews>
  <sheetFormatPr defaultRowHeight="18.75"/>
  <cols>
    <col min="1" max="1" width="7.42578125" customWidth="1"/>
    <col min="2" max="2" width="57.140625" style="40" customWidth="1"/>
    <col min="3" max="3" width="9.140625" style="36" customWidth="1"/>
    <col min="4" max="4" width="9.140625" style="41" customWidth="1"/>
    <col min="5" max="5" width="12.42578125" style="41" customWidth="1"/>
    <col min="6" max="6" width="13.85546875" style="41" customWidth="1"/>
    <col min="7" max="7" width="15" style="41" customWidth="1"/>
    <col min="8" max="8" width="14" style="41" customWidth="1"/>
    <col min="9" max="9" width="13.5703125" style="41" customWidth="1"/>
    <col min="10" max="10" width="13.42578125" style="42" customWidth="1"/>
    <col min="11" max="11" width="14.140625" style="41" customWidth="1"/>
    <col min="12" max="12" width="14.28515625" style="41" customWidth="1"/>
    <col min="13" max="13" width="15.5703125" style="41" customWidth="1"/>
    <col min="14" max="14" width="14.85546875" customWidth="1"/>
  </cols>
  <sheetData>
    <row r="1" spans="1:13" s="3" customFormat="1" ht="38.25" customHeight="1">
      <c r="A1" s="74" t="s">
        <v>109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5" customFormat="1" ht="99" customHeight="1">
      <c r="A2" s="28" t="s">
        <v>0</v>
      </c>
      <c r="B2" s="28" t="s">
        <v>80</v>
      </c>
      <c r="C2" s="71" t="s">
        <v>113</v>
      </c>
      <c r="D2" s="28" t="s">
        <v>4</v>
      </c>
      <c r="E2" s="10" t="s">
        <v>1</v>
      </c>
      <c r="F2" s="57" t="s">
        <v>22</v>
      </c>
      <c r="G2" s="10" t="s">
        <v>13</v>
      </c>
      <c r="H2" s="10" t="s">
        <v>21</v>
      </c>
      <c r="I2" s="10" t="s">
        <v>90</v>
      </c>
      <c r="J2" s="15" t="s">
        <v>18</v>
      </c>
      <c r="K2" s="10" t="s">
        <v>17</v>
      </c>
      <c r="L2" s="10" t="s">
        <v>14</v>
      </c>
      <c r="M2" s="10" t="s">
        <v>2</v>
      </c>
    </row>
    <row r="3" spans="1:13" s="5" customFormat="1" ht="21" customHeight="1">
      <c r="A3" s="28"/>
      <c r="B3" s="28" t="s">
        <v>111</v>
      </c>
      <c r="C3" s="70"/>
      <c r="D3" s="62"/>
      <c r="E3" s="10"/>
      <c r="F3" s="57"/>
      <c r="G3" s="10"/>
      <c r="H3" s="10"/>
      <c r="I3" s="10"/>
      <c r="J3" s="15"/>
      <c r="K3" s="10"/>
      <c r="L3" s="10"/>
      <c r="M3" s="10"/>
    </row>
    <row r="4" spans="1:13" s="7" customFormat="1" ht="38.25" customHeight="1">
      <c r="A4" s="65">
        <v>1</v>
      </c>
      <c r="B4" s="60" t="s">
        <v>91</v>
      </c>
      <c r="C4" s="67" t="s">
        <v>112</v>
      </c>
      <c r="D4" s="68">
        <v>13</v>
      </c>
      <c r="E4" s="11"/>
      <c r="F4" s="11"/>
      <c r="G4" s="19"/>
      <c r="H4" s="19"/>
      <c r="I4" s="19"/>
      <c r="J4" s="20"/>
      <c r="K4" s="19"/>
      <c r="L4" s="12"/>
      <c r="M4" s="19"/>
    </row>
    <row r="5" spans="1:13" s="7" customFormat="1" ht="19.5" customHeight="1">
      <c r="A5" s="65">
        <v>2</v>
      </c>
      <c r="B5" s="60" t="s">
        <v>92</v>
      </c>
      <c r="C5" s="67" t="s">
        <v>112</v>
      </c>
      <c r="D5" s="68">
        <v>27</v>
      </c>
      <c r="E5" s="11"/>
      <c r="F5" s="11"/>
      <c r="G5" s="19"/>
      <c r="H5" s="19"/>
      <c r="I5" s="19"/>
      <c r="J5" s="20"/>
      <c r="K5" s="19"/>
      <c r="L5" s="12"/>
      <c r="M5" s="19"/>
    </row>
    <row r="6" spans="1:13" s="7" customFormat="1" ht="19.5" customHeight="1">
      <c r="A6" s="65">
        <v>3</v>
      </c>
      <c r="B6" s="60" t="s">
        <v>93</v>
      </c>
      <c r="C6" s="67" t="s">
        <v>112</v>
      </c>
      <c r="D6" s="68">
        <v>42</v>
      </c>
      <c r="E6" s="11"/>
      <c r="F6" s="11"/>
      <c r="G6" s="19"/>
      <c r="H6" s="19"/>
      <c r="I6" s="19"/>
      <c r="J6" s="20"/>
      <c r="K6" s="19"/>
      <c r="L6" s="12"/>
      <c r="M6" s="19"/>
    </row>
    <row r="7" spans="1:13" s="7" customFormat="1" ht="37.5" customHeight="1">
      <c r="A7" s="65">
        <v>4</v>
      </c>
      <c r="B7" s="60" t="s">
        <v>94</v>
      </c>
      <c r="C7" s="67" t="s">
        <v>112</v>
      </c>
      <c r="D7" s="68">
        <v>24</v>
      </c>
      <c r="E7" s="11"/>
      <c r="F7" s="11"/>
      <c r="G7" s="19"/>
      <c r="H7" s="19"/>
      <c r="I7" s="19"/>
      <c r="J7" s="20"/>
      <c r="K7" s="19"/>
      <c r="L7" s="12"/>
      <c r="M7" s="19"/>
    </row>
    <row r="8" spans="1:13" s="7" customFormat="1" ht="19.5" customHeight="1">
      <c r="A8" s="65">
        <v>5</v>
      </c>
      <c r="B8" s="60" t="s">
        <v>95</v>
      </c>
      <c r="C8" s="67" t="s">
        <v>112</v>
      </c>
      <c r="D8" s="68">
        <v>12</v>
      </c>
      <c r="E8" s="11"/>
      <c r="F8" s="11"/>
      <c r="G8" s="19"/>
      <c r="H8" s="19"/>
      <c r="I8" s="19"/>
      <c r="J8" s="20"/>
      <c r="K8" s="19"/>
      <c r="L8" s="12"/>
      <c r="M8" s="19"/>
    </row>
    <row r="9" spans="1:13" s="7" customFormat="1" ht="19.5" customHeight="1">
      <c r="A9" s="65">
        <v>6</v>
      </c>
      <c r="B9" s="61" t="s">
        <v>96</v>
      </c>
      <c r="C9" s="67" t="s">
        <v>112</v>
      </c>
      <c r="D9" s="68">
        <v>6</v>
      </c>
      <c r="E9" s="11"/>
      <c r="F9" s="11"/>
      <c r="G9" s="19"/>
      <c r="H9" s="19"/>
      <c r="I9" s="19"/>
      <c r="J9" s="20"/>
      <c r="K9" s="19"/>
      <c r="L9" s="12"/>
      <c r="M9" s="19"/>
    </row>
    <row r="10" spans="1:13" s="7" customFormat="1" ht="18" customHeight="1">
      <c r="A10" s="65">
        <v>7</v>
      </c>
      <c r="B10" s="61" t="s">
        <v>97</v>
      </c>
      <c r="C10" s="67" t="s">
        <v>112</v>
      </c>
      <c r="D10" s="68">
        <v>6</v>
      </c>
      <c r="E10" s="11"/>
      <c r="F10" s="11"/>
      <c r="G10" s="19"/>
      <c r="H10" s="19"/>
      <c r="I10" s="19"/>
      <c r="J10" s="20"/>
      <c r="K10" s="19"/>
      <c r="L10" s="12"/>
      <c r="M10" s="19"/>
    </row>
    <row r="11" spans="1:13" s="7" customFormat="1" ht="19.5" customHeight="1">
      <c r="A11" s="65">
        <v>8</v>
      </c>
      <c r="B11" s="61" t="s">
        <v>98</v>
      </c>
      <c r="C11" s="67" t="s">
        <v>112</v>
      </c>
      <c r="D11" s="68">
        <v>30</v>
      </c>
      <c r="E11" s="11"/>
      <c r="F11" s="11"/>
      <c r="G11" s="19"/>
      <c r="H11" s="19"/>
      <c r="I11" s="19"/>
      <c r="J11" s="20"/>
      <c r="K11" s="19"/>
      <c r="L11" s="12"/>
      <c r="M11" s="19"/>
    </row>
    <row r="12" spans="1:13" s="7" customFormat="1" ht="39" customHeight="1">
      <c r="A12" s="65">
        <v>9</v>
      </c>
      <c r="B12" s="61" t="s">
        <v>99</v>
      </c>
      <c r="C12" s="67" t="s">
        <v>112</v>
      </c>
      <c r="D12" s="68">
        <v>60</v>
      </c>
      <c r="E12" s="11"/>
      <c r="F12" s="11"/>
      <c r="G12" s="19"/>
      <c r="H12" s="19"/>
      <c r="I12" s="19"/>
      <c r="J12" s="20"/>
      <c r="K12" s="19"/>
      <c r="L12" s="12"/>
      <c r="M12" s="19"/>
    </row>
    <row r="13" spans="1:13" s="7" customFormat="1" ht="22.5" customHeight="1">
      <c r="A13" s="59"/>
      <c r="B13" s="66" t="s">
        <v>100</v>
      </c>
      <c r="C13" s="69"/>
      <c r="D13" s="68"/>
      <c r="E13" s="11"/>
      <c r="F13" s="11"/>
      <c r="G13" s="19"/>
      <c r="H13" s="19"/>
      <c r="I13" s="19"/>
      <c r="J13" s="20"/>
      <c r="K13" s="19"/>
      <c r="L13" s="12"/>
      <c r="M13" s="19"/>
    </row>
    <row r="14" spans="1:13" s="7" customFormat="1" ht="44.25" customHeight="1">
      <c r="A14" s="65">
        <v>1</v>
      </c>
      <c r="B14" s="63" t="s">
        <v>101</v>
      </c>
      <c r="C14" s="67" t="s">
        <v>112</v>
      </c>
      <c r="D14" s="68">
        <v>6</v>
      </c>
      <c r="E14" s="11"/>
      <c r="F14" s="11"/>
      <c r="G14" s="19"/>
      <c r="H14" s="19"/>
      <c r="I14" s="19"/>
      <c r="J14" s="20"/>
      <c r="K14" s="19"/>
      <c r="L14" s="12"/>
      <c r="M14" s="19"/>
    </row>
    <row r="15" spans="1:13" s="7" customFormat="1" ht="19.5" customHeight="1">
      <c r="A15" s="65">
        <v>2</v>
      </c>
      <c r="B15" s="64" t="s">
        <v>102</v>
      </c>
      <c r="C15" s="67" t="s">
        <v>112</v>
      </c>
      <c r="D15" s="68">
        <v>12</v>
      </c>
      <c r="E15" s="11"/>
      <c r="F15" s="11"/>
      <c r="G15" s="19"/>
      <c r="H15" s="19"/>
      <c r="I15" s="19"/>
      <c r="J15" s="20"/>
      <c r="K15" s="19"/>
      <c r="L15" s="12"/>
      <c r="M15" s="19"/>
    </row>
    <row r="16" spans="1:13" s="7" customFormat="1" ht="24.75" customHeight="1">
      <c r="A16" s="65">
        <v>3</v>
      </c>
      <c r="B16" s="64" t="s">
        <v>92</v>
      </c>
      <c r="C16" s="67" t="s">
        <v>112</v>
      </c>
      <c r="D16" s="68">
        <v>6</v>
      </c>
      <c r="E16" s="11"/>
      <c r="F16" s="11"/>
      <c r="G16" s="19"/>
      <c r="H16" s="19"/>
      <c r="I16" s="19"/>
      <c r="J16" s="20"/>
      <c r="K16" s="19"/>
      <c r="L16" s="12"/>
      <c r="M16" s="19"/>
    </row>
    <row r="17" spans="1:13" s="7" customFormat="1" ht="24.75" customHeight="1">
      <c r="A17" s="65">
        <v>4</v>
      </c>
      <c r="B17" s="64" t="s">
        <v>103</v>
      </c>
      <c r="C17" s="67" t="s">
        <v>112</v>
      </c>
      <c r="D17" s="68">
        <v>6</v>
      </c>
      <c r="E17" s="11"/>
      <c r="F17" s="11"/>
      <c r="G17" s="19"/>
      <c r="H17" s="19"/>
      <c r="I17" s="19"/>
      <c r="J17" s="20"/>
      <c r="K17" s="19"/>
      <c r="L17" s="12"/>
      <c r="M17" s="19"/>
    </row>
    <row r="18" spans="1:13" s="7" customFormat="1" ht="24.75" customHeight="1">
      <c r="A18" s="65">
        <v>5</v>
      </c>
      <c r="B18" s="64" t="s">
        <v>104</v>
      </c>
      <c r="C18" s="67" t="s">
        <v>112</v>
      </c>
      <c r="D18" s="68">
        <v>12</v>
      </c>
      <c r="E18" s="11"/>
      <c r="F18" s="11"/>
      <c r="G18" s="19"/>
      <c r="H18" s="19"/>
      <c r="I18" s="19"/>
      <c r="J18" s="20"/>
      <c r="K18" s="19"/>
      <c r="L18" s="12"/>
      <c r="M18" s="19"/>
    </row>
    <row r="19" spans="1:13" s="7" customFormat="1" ht="24.75" customHeight="1">
      <c r="A19" s="65">
        <v>6</v>
      </c>
      <c r="B19" s="63" t="s">
        <v>105</v>
      </c>
      <c r="C19" s="67" t="s">
        <v>112</v>
      </c>
      <c r="D19" s="68">
        <v>6</v>
      </c>
      <c r="E19" s="11"/>
      <c r="F19" s="11"/>
      <c r="G19" s="19"/>
      <c r="H19" s="19"/>
      <c r="I19" s="19"/>
      <c r="J19" s="20"/>
      <c r="K19" s="19"/>
      <c r="L19" s="12"/>
      <c r="M19" s="19"/>
    </row>
    <row r="20" spans="1:13" s="7" customFormat="1" ht="24.75" customHeight="1">
      <c r="A20" s="65">
        <v>7</v>
      </c>
      <c r="B20" s="64" t="s">
        <v>106</v>
      </c>
      <c r="C20" s="67" t="s">
        <v>112</v>
      </c>
      <c r="D20" s="68">
        <v>8</v>
      </c>
      <c r="E20" s="11"/>
      <c r="F20" s="11"/>
      <c r="G20" s="19"/>
      <c r="H20" s="19"/>
      <c r="I20" s="19"/>
      <c r="J20" s="20"/>
      <c r="K20" s="19"/>
      <c r="L20" s="12"/>
      <c r="M20" s="19"/>
    </row>
    <row r="21" spans="1:13" s="7" customFormat="1" ht="24.75" customHeight="1">
      <c r="A21" s="65">
        <v>8</v>
      </c>
      <c r="B21" s="64" t="s">
        <v>107</v>
      </c>
      <c r="C21" s="67" t="s">
        <v>112</v>
      </c>
      <c r="D21" s="68">
        <v>6</v>
      </c>
      <c r="E21" s="11"/>
      <c r="F21" s="11"/>
      <c r="G21" s="19"/>
      <c r="H21" s="19"/>
      <c r="I21" s="19"/>
      <c r="J21" s="20"/>
      <c r="K21" s="19"/>
      <c r="L21" s="12"/>
      <c r="M21" s="19"/>
    </row>
    <row r="22" spans="1:13" s="7" customFormat="1" ht="24.75" customHeight="1">
      <c r="A22" s="65">
        <v>9</v>
      </c>
      <c r="B22" s="64" t="s">
        <v>108</v>
      </c>
      <c r="C22" s="67" t="s">
        <v>112</v>
      </c>
      <c r="D22" s="68">
        <v>3</v>
      </c>
      <c r="E22" s="11"/>
      <c r="F22" s="11"/>
      <c r="G22" s="19"/>
      <c r="H22" s="19"/>
      <c r="I22" s="19"/>
      <c r="J22" s="20"/>
      <c r="K22" s="19"/>
      <c r="L22" s="12"/>
      <c r="M22" s="19"/>
    </row>
    <row r="23" spans="1:13" s="9" customFormat="1" ht="16.5" customHeight="1">
      <c r="A23" s="58"/>
      <c r="B23" s="22"/>
      <c r="C23" s="22"/>
      <c r="D23" s="23"/>
      <c r="E23" s="24" t="s">
        <v>3</v>
      </c>
      <c r="F23" s="25"/>
      <c r="G23" s="25"/>
      <c r="H23" s="25"/>
      <c r="I23" s="25"/>
      <c r="J23" s="25"/>
      <c r="K23" s="25"/>
      <c r="L23" s="25"/>
      <c r="M23" s="25"/>
    </row>
    <row r="24" spans="1:13" s="1" customFormat="1">
      <c r="B24" s="31"/>
      <c r="C24" s="31"/>
      <c r="D24" s="32"/>
      <c r="E24" s="33"/>
      <c r="F24" s="33"/>
      <c r="G24" s="33"/>
      <c r="H24" s="33"/>
      <c r="I24" s="33"/>
      <c r="J24" s="34"/>
      <c r="K24" s="33"/>
      <c r="L24" s="33"/>
      <c r="M24" s="33"/>
    </row>
    <row r="25" spans="1:13" s="2" customFormat="1">
      <c r="B25" s="36"/>
      <c r="C25" s="36"/>
      <c r="D25" s="37"/>
      <c r="E25" s="37"/>
      <c r="F25" s="37"/>
      <c r="G25" s="37"/>
      <c r="H25" s="37"/>
      <c r="I25" s="37"/>
      <c r="J25" s="38"/>
      <c r="K25" s="37"/>
      <c r="L25" s="37"/>
      <c r="M25" s="37"/>
    </row>
    <row r="26" spans="1:13" s="2" customFormat="1">
      <c r="B26" s="36"/>
      <c r="C26" s="36"/>
      <c r="D26" s="37"/>
      <c r="E26" s="37"/>
      <c r="F26" s="37"/>
      <c r="G26" s="37"/>
      <c r="H26" s="37"/>
      <c r="I26" s="37"/>
      <c r="J26" s="38"/>
      <c r="K26" s="37"/>
      <c r="L26" s="37"/>
      <c r="M26" s="37"/>
    </row>
    <row r="27" spans="1:13" s="2" customFormat="1">
      <c r="B27" s="36"/>
      <c r="C27" s="36"/>
      <c r="D27" s="37"/>
      <c r="E27" s="37"/>
      <c r="F27" s="37"/>
      <c r="G27" s="37"/>
      <c r="H27" s="37"/>
      <c r="I27" s="37"/>
      <c r="J27" s="54" t="s">
        <v>85</v>
      </c>
      <c r="K27" s="37"/>
      <c r="L27" s="37"/>
      <c r="M27" s="37"/>
    </row>
    <row r="28" spans="1:13" s="2" customFormat="1">
      <c r="B28" s="36"/>
      <c r="C28" s="36"/>
      <c r="D28" s="37"/>
      <c r="E28" s="37"/>
      <c r="F28" s="37"/>
      <c r="G28" s="37"/>
      <c r="H28" s="37"/>
      <c r="I28" s="37"/>
      <c r="J28" s="54" t="s">
        <v>110</v>
      </c>
      <c r="K28" s="37"/>
      <c r="L28" s="37"/>
      <c r="M28" s="37"/>
    </row>
    <row r="29" spans="1:13" s="2" customFormat="1">
      <c r="B29" s="36"/>
      <c r="C29" s="36"/>
      <c r="D29" s="37"/>
      <c r="E29" s="37"/>
      <c r="F29" s="37"/>
      <c r="G29" s="37"/>
      <c r="H29" s="37"/>
      <c r="I29" s="37"/>
      <c r="J29" s="38"/>
      <c r="K29" s="37"/>
      <c r="L29" s="37"/>
      <c r="M29" s="37"/>
    </row>
    <row r="30" spans="1:13" s="2" customFormat="1">
      <c r="B30" s="36"/>
      <c r="C30" s="36"/>
      <c r="D30" s="37"/>
      <c r="E30" s="37"/>
      <c r="F30" s="37"/>
      <c r="G30" s="37"/>
      <c r="H30" s="37"/>
      <c r="I30" s="37"/>
      <c r="J30" s="38"/>
      <c r="K30" s="37"/>
      <c r="L30" s="37"/>
      <c r="M30" s="37"/>
    </row>
    <row r="31" spans="1:13" s="2" customFormat="1">
      <c r="B31" s="36"/>
      <c r="C31" s="36"/>
      <c r="D31" s="37"/>
      <c r="E31" s="37"/>
      <c r="F31" s="37"/>
      <c r="G31" s="37"/>
      <c r="H31" s="37"/>
      <c r="I31" s="37"/>
      <c r="J31" s="38"/>
      <c r="K31" s="37"/>
      <c r="L31" s="37"/>
      <c r="M31" s="37"/>
    </row>
    <row r="32" spans="1:13" s="2" customFormat="1">
      <c r="B32" s="36"/>
      <c r="C32" s="36"/>
      <c r="D32" s="37"/>
      <c r="E32" s="37"/>
      <c r="F32" s="37"/>
      <c r="G32" s="37"/>
      <c r="H32" s="37"/>
      <c r="I32" s="37"/>
      <c r="J32" s="38"/>
      <c r="K32" s="37"/>
      <c r="L32" s="37"/>
      <c r="M32" s="37"/>
    </row>
  </sheetData>
  <sheetProtection selectLockedCells="1" selectUnlockedCells="1"/>
  <mergeCells count="1">
    <mergeCell ref="A1:M1"/>
  </mergeCells>
  <conditionalFormatting sqref="M4:M22">
    <cfRule type="cellIs" dxfId="0" priority="4" stopIfTrue="1" operator="between">
      <formula>#REF!</formula>
      <formula>#REF!</formula>
    </cfRule>
  </conditionalFormatting>
  <dataValidations count="1">
    <dataValidation type="whole" allowBlank="1" showInputMessage="1" showErrorMessage="1" errorTitle="Enter Numeric Only" error="Enter Numeric Only" promptTitle="Enter Numeric Only" prompt="Enter Numeric Only" sqref="E4:E22">
      <formula1>0</formula1>
      <formula2>1E+22</formula2>
    </dataValidation>
  </dataValidations>
  <pageMargins left="0.19685039370078741" right="0.19685039370078741" top="0.23622047244094491" bottom="0.23622047244094491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exalt</vt:lpstr>
      <vt:lpstr>zonal</vt:lpstr>
      <vt:lpstr>Legion1</vt:lpstr>
      <vt:lpstr>exalt!Print_Titles</vt:lpstr>
      <vt:lpstr>Legion1!Print_Titles</vt:lpstr>
      <vt:lpstr>zonal!Print_Titles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EHTM DIV NAYAK</dc:creator>
  <cp:lastModifiedBy>D.GARNAYAK</cp:lastModifiedBy>
  <cp:lastPrinted>2014-08-28T11:26:37Z</cp:lastPrinted>
  <dcterms:created xsi:type="dcterms:W3CDTF">2014-04-02T12:43:50Z</dcterms:created>
  <dcterms:modified xsi:type="dcterms:W3CDTF">2014-08-28T11:26:55Z</dcterms:modified>
</cp:coreProperties>
</file>